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D:\Cuenta Pública Anual 2019 COMUDE\"/>
    </mc:Choice>
  </mc:AlternateContent>
  <xr:revisionPtr revIDLastSave="0" documentId="13_ncr:1_{7618D1F1-0CD1-4D7F-A5E2-C1BD5326E609}" xr6:coauthVersionLast="45" xr6:coauthVersionMax="45" xr10:uidLastSave="{00000000-0000-0000-0000-000000000000}"/>
  <bookViews>
    <workbookView xWindow="-120" yWindow="-120" windowWidth="24240" windowHeight="13140" xr2:uid="{00000000-000D-0000-FFFF-FFFF00000000}"/>
  </bookViews>
  <sheets>
    <sheet name="IR" sheetId="9" r:id="rId1"/>
    <sheet name="Instructivo_IR" sheetId="8" r:id="rId2"/>
    <sheet name="Hoja1" sheetId="7" state="hidden"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7" i="9" l="1"/>
  <c r="J28" i="9"/>
  <c r="J12" i="9"/>
  <c r="J10" i="9"/>
  <c r="U79" i="9"/>
  <c r="U78" i="9"/>
  <c r="U77" i="9"/>
  <c r="U76" i="9"/>
  <c r="U75" i="9"/>
  <c r="U74" i="9"/>
  <c r="U73" i="9"/>
  <c r="U72" i="9"/>
  <c r="U71" i="9"/>
  <c r="U70" i="9"/>
  <c r="U69" i="9"/>
  <c r="U68" i="9"/>
  <c r="U67" i="9"/>
  <c r="V79" i="9"/>
  <c r="V78" i="9"/>
  <c r="V77" i="9"/>
  <c r="V76" i="9"/>
  <c r="V75" i="9"/>
  <c r="V74" i="9"/>
  <c r="V73" i="9"/>
  <c r="V72" i="9"/>
  <c r="V71" i="9"/>
  <c r="V70" i="9"/>
  <c r="V69" i="9"/>
  <c r="V68" i="9"/>
  <c r="V67" i="9"/>
  <c r="G32" i="9"/>
  <c r="J54" i="9"/>
  <c r="J53" i="9"/>
  <c r="J8" i="9"/>
  <c r="J19" i="9"/>
  <c r="J18" i="9"/>
  <c r="J17" i="9"/>
  <c r="J16" i="9"/>
  <c r="J15" i="9"/>
  <c r="J14" i="9"/>
  <c r="J13" i="9"/>
  <c r="J11" i="9"/>
  <c r="J21" i="9"/>
  <c r="J22" i="9"/>
  <c r="J56" i="9"/>
  <c r="G80" i="9"/>
  <c r="H80" i="9"/>
  <c r="I80" i="9"/>
  <c r="F80" i="9"/>
  <c r="H82" i="9"/>
  <c r="I82" i="9"/>
  <c r="G82" i="9"/>
  <c r="V66" i="9"/>
  <c r="U66" i="9"/>
  <c r="V65" i="9"/>
  <c r="U65" i="9"/>
  <c r="V64" i="9"/>
  <c r="U64" i="9"/>
  <c r="V63" i="9"/>
  <c r="U63" i="9"/>
  <c r="V62" i="9"/>
  <c r="U62" i="9"/>
  <c r="V61" i="9"/>
  <c r="U61" i="9"/>
  <c r="V60" i="9"/>
  <c r="U60" i="9"/>
  <c r="V59" i="9"/>
  <c r="U59" i="9"/>
  <c r="V58" i="9"/>
  <c r="U58" i="9"/>
  <c r="V57" i="9"/>
  <c r="U57" i="9"/>
  <c r="V56" i="9"/>
  <c r="U56" i="9"/>
  <c r="V55" i="9"/>
  <c r="U55" i="9"/>
  <c r="V54" i="9"/>
  <c r="U54" i="9"/>
  <c r="V53" i="9"/>
  <c r="U53" i="9"/>
  <c r="V52" i="9"/>
  <c r="U52" i="9"/>
  <c r="V51" i="9"/>
  <c r="U51" i="9"/>
  <c r="V50" i="9"/>
  <c r="U50" i="9"/>
  <c r="V49" i="9"/>
  <c r="U49" i="9"/>
  <c r="V48" i="9"/>
  <c r="U48" i="9"/>
  <c r="V47" i="9"/>
  <c r="U47" i="9"/>
  <c r="V46" i="9"/>
  <c r="U46" i="9"/>
  <c r="V45" i="9"/>
  <c r="U45" i="9"/>
  <c r="V44" i="9"/>
  <c r="U44" i="9"/>
  <c r="V43" i="9"/>
  <c r="U43" i="9"/>
  <c r="V42" i="9"/>
  <c r="U42" i="9"/>
  <c r="V41" i="9"/>
  <c r="U41" i="9"/>
  <c r="V40" i="9"/>
  <c r="U40" i="9"/>
  <c r="V39" i="9"/>
  <c r="U39" i="9"/>
  <c r="V38" i="9"/>
  <c r="U38" i="9"/>
  <c r="V37" i="9"/>
  <c r="U37" i="9"/>
  <c r="V36" i="9"/>
  <c r="U36" i="9"/>
  <c r="V35" i="9"/>
  <c r="U35" i="9"/>
  <c r="V34" i="9"/>
  <c r="U34" i="9"/>
  <c r="V33" i="9"/>
  <c r="U33" i="9"/>
  <c r="V32" i="9"/>
  <c r="U32" i="9"/>
  <c r="V31" i="9"/>
  <c r="U31" i="9"/>
  <c r="V30" i="9"/>
  <c r="U30" i="9"/>
  <c r="V29" i="9"/>
  <c r="U29" i="9"/>
  <c r="V28" i="9"/>
  <c r="U28" i="9"/>
  <c r="V27" i="9"/>
  <c r="U27" i="9"/>
  <c r="V26" i="9"/>
  <c r="U26" i="9"/>
  <c r="V25" i="9"/>
  <c r="U25" i="9"/>
  <c r="V24" i="9"/>
  <c r="U24" i="9"/>
  <c r="V23" i="9"/>
  <c r="U23" i="9"/>
  <c r="V22" i="9"/>
  <c r="U22" i="9"/>
  <c r="V21" i="9"/>
  <c r="U21" i="9"/>
  <c r="V20" i="9"/>
  <c r="U20" i="9"/>
  <c r="V19" i="9"/>
  <c r="U19" i="9"/>
  <c r="V18" i="9"/>
  <c r="U18" i="9"/>
  <c r="V17" i="9"/>
  <c r="U17" i="9"/>
  <c r="V16" i="9"/>
  <c r="U16" i="9"/>
  <c r="V15" i="9"/>
  <c r="U15" i="9"/>
  <c r="V14" i="9"/>
  <c r="U14" i="9"/>
  <c r="V13" i="9"/>
  <c r="U13" i="9"/>
  <c r="V12" i="9"/>
  <c r="U12" i="9"/>
  <c r="V11" i="9"/>
  <c r="U11" i="9"/>
  <c r="V10" i="9"/>
  <c r="U10" i="9"/>
  <c r="V9" i="9"/>
  <c r="U9" i="9"/>
  <c r="V8" i="9"/>
  <c r="U8" i="9"/>
  <c r="J80" i="9"/>
  <c r="J8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Asistente.Calidad</author>
    <author>Sandra.Palacios</author>
  </authors>
  <commentList>
    <comment ref="M25" authorId="0" shapeId="0" xr:uid="{00000000-0006-0000-0000-000001000000}">
      <text>
        <r>
          <rPr>
            <sz val="9"/>
            <color indexed="81"/>
            <rFont val="Tahoma"/>
            <family val="2"/>
          </rPr>
          <t xml:space="preserve">Trasladar al apartado </t>
        </r>
        <r>
          <rPr>
            <b/>
            <sz val="9"/>
            <color indexed="81"/>
            <rFont val="Tahoma"/>
            <family val="2"/>
          </rPr>
          <t>"OBJETIVO"</t>
        </r>
        <r>
          <rPr>
            <sz val="9"/>
            <color indexed="81"/>
            <rFont val="Tahoma"/>
            <family val="2"/>
          </rPr>
          <t xml:space="preserve"> del formato POA</t>
        </r>
        <r>
          <rPr>
            <b/>
            <sz val="9"/>
            <color indexed="81"/>
            <rFont val="Tahoma"/>
            <family val="2"/>
          </rPr>
          <t xml:space="preserve">
</t>
        </r>
      </text>
    </comment>
    <comment ref="C26" authorId="1" shapeId="0" xr:uid="{00000000-0006-0000-0000-000002000000}">
      <text>
        <r>
          <rPr>
            <b/>
            <sz val="9"/>
            <color indexed="81"/>
            <rFont val="Tahoma"/>
            <family val="2"/>
          </rPr>
          <t>Sandra.Palacios:</t>
        </r>
        <r>
          <rPr>
            <sz val="9"/>
            <color indexed="81"/>
            <rFont val="Tahoma"/>
            <family val="2"/>
          </rPr>
          <t xml:space="preserve">
EVENTOS EXTERNOS (NO ES CORRECTO)</t>
        </r>
      </text>
    </comment>
    <comment ref="C28" authorId="1" shapeId="0" xr:uid="{00000000-0006-0000-0000-000003000000}">
      <text>
        <r>
          <rPr>
            <b/>
            <sz val="9"/>
            <color indexed="81"/>
            <rFont val="Tahoma"/>
            <family val="2"/>
          </rPr>
          <t>Sandra.Palacios:</t>
        </r>
        <r>
          <rPr>
            <sz val="9"/>
            <color indexed="81"/>
            <rFont val="Tahoma"/>
            <family val="2"/>
          </rPr>
          <t xml:space="preserve">
MARATON LEON GUIAR 2017 (NO ES CORRECTO)</t>
        </r>
      </text>
    </comment>
  </commentList>
</comments>
</file>

<file path=xl/sharedStrings.xml><?xml version="1.0" encoding="utf-8"?>
<sst xmlns="http://schemas.openxmlformats.org/spreadsheetml/2006/main" count="984" uniqueCount="438">
  <si>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</si>
  <si>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</si>
  <si>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</si>
  <si>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</si>
  <si>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</si>
  <si>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</si>
  <si>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</si>
  <si>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</si>
  <si>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</si>
  <si>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</si>
  <si>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</si>
  <si>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</si>
  <si>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</si>
  <si>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</si>
  <si>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</si>
  <si>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</si>
  <si>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</si>
  <si>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</si>
  <si>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</si>
  <si>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</si>
  <si>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</si>
  <si>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</si>
  <si>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</si>
  <si>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</si>
  <si>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</si>
  <si>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</si>
  <si>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</si>
  <si>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</si>
  <si>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</si>
  <si>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</si>
  <si>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</si>
  <si>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</si>
  <si>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</si>
  <si>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</si>
  <si>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</si>
  <si>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</si>
  <si>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</si>
  <si>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</si>
  <si>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</si>
  <si>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</si>
  <si>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</si>
  <si>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</si>
  <si>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</si>
  <si>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</si>
  <si>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</si>
  <si>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</si>
  <si>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</si>
  <si>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</si>
  <si>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</si>
  <si>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</si>
  <si>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</si>
  <si>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</si>
  <si>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</si>
  <si>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</si>
  <si>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</si>
  <si>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</si>
  <si>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</si>
  <si>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</si>
  <si>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</si>
  <si>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</si>
  <si>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</si>
  <si>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</si>
  <si>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</si>
  <si>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</si>
  <si>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</si>
  <si>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</si>
  <si>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</si>
  <si>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</si>
  <si>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</si>
  <si>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</si>
  <si>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</si>
  <si>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</si>
  <si>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</si>
  <si>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</si>
  <si>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</si>
  <si>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</si>
  <si>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</si>
  <si>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</si>
  <si>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</si>
  <si>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</si>
  <si>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</si>
  <si>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</si>
  <si>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</si>
  <si>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</si>
  <si>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</si>
  <si>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</si>
  <si>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Prestación de servicios púbicos</t>
  </si>
  <si>
    <t>2.4.1</t>
  </si>
  <si>
    <t>COMUDE León</t>
  </si>
  <si>
    <t>SI</t>
  </si>
  <si>
    <t>Promover la activación física de la población leonesa, a través de actividades deportivas y recreativas, en espacios públicos, minideportivas, escuelas, espacios de trabajo y polos de desarrollo, con el fin de mejorar la calidad de vida de la población leonesa.</t>
  </si>
  <si>
    <t>Porcentaje de población leonesa activada en espacios públicos, minideportivas, escuelas, espacios de trabajo y polos de desarrollo.</t>
  </si>
  <si>
    <t>(A/B)*100</t>
  </si>
  <si>
    <t>A= Población leonesa que se activa en espacios públicos, minideportivas, escuelas, espacios de trabajo y polos de desarrollo
B= Población leonesa que se espera activar  en espacios públicos, minideportivas, escuelas, espacios de trabajo y polos de desarrollo</t>
  </si>
  <si>
    <t>Personas</t>
  </si>
  <si>
    <t>Deporte para personas con discapacidad</t>
  </si>
  <si>
    <t>Operación de Cultura Física y Recreación</t>
  </si>
  <si>
    <t xml:space="preserve">COMPONENTE </t>
  </si>
  <si>
    <t>Activando fisicamente a 5549  personas con discapacidad, en disciplinas como natación y atletismo</t>
  </si>
  <si>
    <t>A= Número de personas con discapacidad activados
B= Numero de personas con discapacidad que se espera activar</t>
  </si>
  <si>
    <t>Personas con discapacidad</t>
  </si>
  <si>
    <t>Activación física para adultos mayores</t>
  </si>
  <si>
    <t>Activando fisicamente a 11934 adultos mayores, en disciplinas como natación, danzon, danza flamenca, cachibol y en eventos de activación física</t>
  </si>
  <si>
    <t>Porcentaje de personas con discapacidad participantes en los programas de activación física.</t>
  </si>
  <si>
    <t>Porcentaje de adutlos mayores participantes en los programas de activación física.</t>
  </si>
  <si>
    <t>A= Número de adultos mayores activados
B= Numero de adultos mayores que se espera activar</t>
  </si>
  <si>
    <t>Adultos mayores</t>
  </si>
  <si>
    <t>Activación física en minideportivas</t>
  </si>
  <si>
    <t>Activando físicamente a la poblacion leonesa de 3 años en adelante mediante programas de activación física para reducir el sedentarismo en las Minideportivas municipales</t>
  </si>
  <si>
    <t>Porcentaje de personas activadas fisicamente en programas de deporte y recreación, en las minideportivas de la ciudad de León</t>
  </si>
  <si>
    <t>A= Número de personas activadas en las minideportivas
B= Numero de personas  que se espera activar</t>
  </si>
  <si>
    <t>Alumnos</t>
  </si>
  <si>
    <t>Activación física escolar</t>
  </si>
  <si>
    <t>Activando físicamente a 6580 alumnos de nivel basico mediante el programa de activación física escolar</t>
  </si>
  <si>
    <t xml:space="preserve"> Porcentaje  de Alumnos activados en escuelas públicas y privadas.</t>
  </si>
  <si>
    <t>A= Número de alumnos activados 
B= Numero de alumnos  que se espera activar</t>
  </si>
  <si>
    <t>Activación física laboral</t>
  </si>
  <si>
    <t>Activando físicamente a 7222  trabajadores del sector publico y privado mediante el programa de activación física laboral</t>
  </si>
  <si>
    <t xml:space="preserve"> Porcentaje  de Trabajadores  activados del sector publico y privado</t>
  </si>
  <si>
    <t>A= Número de trabajadores activados
B= Numero de trabajadores   que se espera activar</t>
  </si>
  <si>
    <t>Trabajadores</t>
  </si>
  <si>
    <t>Escuelas de inicio al deporte UD EFM</t>
  </si>
  <si>
    <t>Activando físicamente a la población habitante de la ciudad de León mediante as Escuelas de Inicio al Deporte de la UD EFM para mejorar su calidad de vida.</t>
  </si>
  <si>
    <t>Porcentaje de alumnos  inscritos en las Escuelas de Inicio de la UD EFM de la COMUDE León.</t>
  </si>
  <si>
    <t>A= Número de alumnos inscritos en las escuelas de inicio de la UD EFM
B= Numero de alumnos  que se espera inscribir en la UD EFM</t>
  </si>
  <si>
    <t>Escuelas de inicio al deporte UD LIR</t>
  </si>
  <si>
    <t>Activando físicamente a la población habitante de la ciudad de León mediante as Escuelas de Inicio al Deporte de la UD LIR para mejorar su calidad de vida.</t>
  </si>
  <si>
    <t>Porcentaje de alumnos  inscritos en las Escuelas de Inicio de la UD LIR de la COMUDE León.</t>
  </si>
  <si>
    <t>A= Número de alumnos inscritos en las escuelas de inicio de la UD LIR
B= Numero de alumnos  que se espera inscribir en la UD LIR</t>
  </si>
  <si>
    <t>Escuelas de inicio al deporte UD ATC</t>
  </si>
  <si>
    <t>Activando físicamente a la población habitante de la ciudad de León mediante as Escuelas de Inicio al Deporte de la UD ATC para mejorar su calidad de vida.</t>
  </si>
  <si>
    <t>Porcentaje de alumnos  inscritos en las Escuelas de Inicio de la UD ATC de la COMUDE León.</t>
  </si>
  <si>
    <t>A= Número de alumnos inscritos en las escuelas de inicio de la UD ATC
B= Numero de alumnos  que se espera inscribir en la UD ATC</t>
  </si>
  <si>
    <t>Escuelas de inicio al deporte UD JRG</t>
  </si>
  <si>
    <t>Activando físicamente a la población habitante de la ciudad de León mediante as Escuelas de Inicio al Deporte de la UD JRG para mejorar su calidad de vida.</t>
  </si>
  <si>
    <t>Porcentaje de alumnos  inscritos en las Escuelas de Inicio de la UD JRG de la COMUDE León.</t>
  </si>
  <si>
    <t>A= Número de alumnos inscritos en las escuelas de inicio de la UD JRG
B= Numero de alumnos  que se espera inscribir en la UD JRG</t>
  </si>
  <si>
    <t>Escuelas de inicio al deporte UD PA</t>
  </si>
  <si>
    <t>Activando físicamente a la población habitante de la ciudad de León mediante as Escuelas de Inicio al Deporte de la UD PA para mejorar su calidad de vida.</t>
  </si>
  <si>
    <t>Porcentaje de alumnos  inscritos en las Escuelas de Inicio de la UD PA de la COMUDE León.</t>
  </si>
  <si>
    <t>A= Número de alumnos inscritos en las escuelas de inicio de la UD PA
B= Numero de alumnos  que se espera inscribir en la UD PA</t>
  </si>
  <si>
    <t>Activando físicamente a la población habitante de la ciudad de León mediante as Escuelas de Inicio al Deporte de la UD PC para mejorar su calidad de vida.</t>
  </si>
  <si>
    <t>Porcentaje de alumnos  inscritos en las Escuelas de Inicio de la UD PC de la COMUDE León.</t>
  </si>
  <si>
    <t>A= Número de alumnos inscritos en las escuelas de inicio de la UD PC
B= Numero de alumnos  que se espera inscribir en la UD PC</t>
  </si>
  <si>
    <t>Escuelas de inicio al deporte UD NM</t>
  </si>
  <si>
    <t>Activando físicamente a la población habitante de la ciudad de León mediante as Escuelas de Inicio al Deporte de la UD NM para mejorar su calidad de vida.</t>
  </si>
  <si>
    <t>Porcentaje de alumnos  inscritos en las Escuelas de Inicio de la UD NM de la COMUDE León.</t>
  </si>
  <si>
    <t>A= Número de alumnos inscritos en las escuelas de inicio de la UD NM
B= Numero de alumnos  que se espera inscribir en la UD NM</t>
  </si>
  <si>
    <t>Escuelas de inicio al deporte UD PH</t>
  </si>
  <si>
    <t>Activando físicamente a la población habitante de la ciudad de León mediante as Escuelas de Inicio al Deporte de la UD PH para mejorar su calidad de vida.</t>
  </si>
  <si>
    <t>Porcentaje de alumnos  inscritos en las Escuelas de Inicio de la UD PH de la COMUDE León.</t>
  </si>
  <si>
    <t>A= Número de alumnos inscritos en las escuelas de inicio de la UD PH
B= Numero de alumnos  que se espera inscribir en la UD PH</t>
  </si>
  <si>
    <t>E-1003</t>
  </si>
  <si>
    <t>E-3001</t>
  </si>
  <si>
    <t>E-3004</t>
  </si>
  <si>
    <t>E-3005</t>
  </si>
  <si>
    <t>E-3008</t>
  </si>
  <si>
    <t>E-3009</t>
  </si>
  <si>
    <t>E-3010</t>
  </si>
  <si>
    <t>E-3011</t>
  </si>
  <si>
    <t>E-3012</t>
  </si>
  <si>
    <t>E-3013</t>
  </si>
  <si>
    <t>E-3014</t>
  </si>
  <si>
    <t>E-3015</t>
  </si>
  <si>
    <t>E-3021</t>
  </si>
  <si>
    <t>E-3022</t>
  </si>
  <si>
    <t>PROPOSITO</t>
  </si>
  <si>
    <t xml:space="preserve">El Incremento de sinergias y enlaces con la iniciativa privada, instituciones públicas y educativas, y medios de comunicación, que permiten promover la cultura física y deporte en el Municipio de León, Gto. </t>
  </si>
  <si>
    <t>Número de sinergias de colaboración establecidas con instituciones públicas, privadas,y educativas y medios de comunicación, para promover la cultura física y deporte, respecto a la planeación mensual.</t>
  </si>
  <si>
    <t>Número de sinergias /planeación mensual</t>
  </si>
  <si>
    <t>Oficios de apoyo y convenios firmados</t>
  </si>
  <si>
    <t>Numero de sinergias</t>
  </si>
  <si>
    <t>ACTIVIDAD / COMPONENTE</t>
  </si>
  <si>
    <t xml:space="preserve">FOMENTAR EL DESARROLLO DE EVENTOS DEPORTIVOS Y TORNEOS LOCALES, PARA BRINDAR A LOS LEONESES MAYOR DIVERSIDAD DE ESCENARIOS PARA LA PRÁCTICA DEPORTIVA Y OPTIMO USO DEL TIEMPO LIBRE Y ESPARCIMIENTO. </t>
  </si>
  <si>
    <t>PORCENTAJE DE CARRERAS ATLÉTICAS APOYADAS POR LA COMUDE-LEÓN CON RESPECTO DE LAS PROGRAMADAS EN EL CALENDARIO ANUAL DE CARRERAS</t>
  </si>
  <si>
    <t>Apoyos a carreras atleticas</t>
  </si>
  <si>
    <t>Fomento al deporte a través de la promoción y difusión de los servicios, programas y productos de la Comude León hacia la población de León.</t>
  </si>
  <si>
    <t xml:space="preserve">NÚMERO DE CAMPAÑAS REALIZADAS AL MES CON RESPECTO A LA PLANEACIÓN MENSUAL
</t>
  </si>
  <si>
    <t>NÚMERO DE CAMPAÑAS EFECTIVAS/NÚMERO DE CAMPAÑAS PROGRAMADASX100</t>
  </si>
  <si>
    <t>CARPETA DE EVIDENCIAS</t>
  </si>
  <si>
    <t>Campañas Publicitarias</t>
  </si>
  <si>
    <t>PROGRAMA FOMENTO AL DEPORTE</t>
  </si>
  <si>
    <t>Los programas de comude cuentan con el apoyo de recursos  alternos para el logro de sus objetivos.</t>
  </si>
  <si>
    <t>Porcentaje de eventos y/o servicios apoyados con patrocinios en especie y en efectivo, respecto a la planeación anual.</t>
  </si>
  <si>
    <t>Suma de monto en efectivo logrado</t>
  </si>
  <si>
    <t>Depósitos bancarios</t>
  </si>
  <si>
    <t>Convenios Firmados</t>
  </si>
  <si>
    <t>GESTIÓNAR LA OPERATIVIDAD DE LOS ESPACIOS DEPORTIVOS Y ACTIVIDADES ADMINISTRATIVAS.</t>
  </si>
  <si>
    <t>PORCENTAJE DE CUMPLIMIENTO DE LOS ACUERDOS GENERADOS POR DIRECCIÓN GENERAL, RESPECTO A LA PLANEACIÓN MENSUAL</t>
  </si>
  <si>
    <t>NAC/NAG*100</t>
  </si>
  <si>
    <t xml:space="preserve">NÚMERO DE ACUERDOS CUMPLIDOS/ NÚMERO DE ACUERDOS GENERADOS </t>
  </si>
  <si>
    <t>MANTENER EN OPTIMAS CONDICIÓNES LOS ESPACIOS PARA LA CIUDADANIA LEONESA PARA SU ACTIVACIÓN FÍSICA, LA PRÁCTICA DEPORTIVA, LA RECREACIÓN Y LA CONVIVENCIA SOCIAL, GENERADORA DE LAZOS DURADEROS DE TEJIDO SOCIAL ARMÓNICO LOGRANDO ASÍ UN “LEÓN CON PAZ DURADERA”.</t>
  </si>
  <si>
    <t xml:space="preserve">Fomentar el cuidado de la salud a partir del mantenimiento preventivo especializado de espacios públicos(unidades deportivas y mini deportivas), de proximidad para una sana convivencia logrando así un “León con Paz Duradera”. </t>
  </si>
  <si>
    <t>NSMA /NMR x 100</t>
  </si>
  <si>
    <t>NUMERO DE SOLICITUDES MANTENIMIENTO ATENDIDAS EN LAS MINI DEPORTIVAS /NÚMERO DE MANTENIMIENTOS REALIZADOS  EN LAS MINI  DEPORTIVAS x 100=PORCENTAJE DE MANTENIMIENTOS REALIZADOS EN LAS UNIDADES.</t>
  </si>
  <si>
    <t>GENERAR ESPACIOS DIGNOS Y ADECUADOS PARA LA CIUDADANIA LEONESA PARA SU ACTIVACIÓN FÍSICA, LA PRÁCTICA DEPORTIVA, LA RECREACIÓN Y LA CONVIVENCIA SOCIAL, GENERADORA DE LAZOS DURADEROS DE TEJIDO SOCIAL ARMÓNICO LOGRANDO ASÍ UN “LEÓN CON PAZ DURADERA”.</t>
  </si>
  <si>
    <t>PORCENTAJE DE ACCIONES DE MANTENIMIENTO EN EDIFICIOS  PARA LA PRÁCTICA DEPORTIVA, LA RECREACIÓN Y LA CONVIVENCIA SOCIAL.</t>
  </si>
  <si>
    <t>NAPMR/NAMP * 100</t>
  </si>
  <si>
    <t>(NUMERO DE ACCIONES DEL PROGRAMA DE MTTO REALIZADAS/ NUMERO DE ACCIONES DE MTTO  PROGRAMADOS) X 100 = PORCENTAJE DE ACCIONES DE MTTO REALIZADOS</t>
  </si>
  <si>
    <t>Prestación de servicios públicos</t>
  </si>
  <si>
    <t xml:space="preserve">Operación del Deporte Selectivo </t>
  </si>
  <si>
    <t>Fin</t>
  </si>
  <si>
    <t>Impulsar el desarrollo de la cultura física y el deporte en los niños y jóvenes, a través de un equipo profesional multidisciplinario que dirigirá la preparación de los deportistas y entrenadores de alto rendimiento, selectivos, y los nuevos talentos, que representarán a León en campeonatos deportivos de talla estatal, nacional e internacional. Apoyar a estos atletas ejemplares y con resultados sobresalientes a nivel nacional e internacional será de mucha bondad, ya que con su ejemplo serán una excelente influencia positiva en los niños, adolescentes y jóvenes a la hora de tomar distancia frente a las drogas y los problemas de delincuencia, puesto que los distrae y recrea, contribuye su bienestar físico, les enseña disciplina y superación y les genera identidad al sentirse incluidos.</t>
  </si>
  <si>
    <t>Participaciones de deportistas leoneses en competencias internacionales, respecto a la planeación anual.</t>
  </si>
  <si>
    <t>(Línea base) (1.08)</t>
  </si>
  <si>
    <t xml:space="preserve">Linea base: Resultado del indicador en el año inmediato anterior.
1.08: Número proporcional al incremento programado </t>
  </si>
  <si>
    <t>Número</t>
  </si>
  <si>
    <t>Propósito</t>
  </si>
  <si>
    <t>Porcentaje</t>
  </si>
  <si>
    <t>Olimpiada y Paralimpiada</t>
  </si>
  <si>
    <t>Componente</t>
  </si>
  <si>
    <t>Detectar talentos deportivos para estimularlos y conformar las selecciones que posicionen a León como una potencia deportiva dentro del país; mejorando con ello la participación y el nivel competitivo de todos los atletas Infantiles y Juveniles del municipio que se preparan para participar en las etapas del proceso de la Olimpiada Infantil y Juvenil, teniendo como meta final la obtención de medalla dentro de la etapa Nacional en estos eventos.</t>
  </si>
  <si>
    <t>Porcentaje de incremento en el número de medallas obtenidas en la olimpiada y paralimpiada nacional</t>
  </si>
  <si>
    <t>(Número de medallas obtenidas en el ciclo de olimpiada actual / Número de medallas obtenidas en el ciclo inmediato anterior)*100</t>
  </si>
  <si>
    <t>Número de medallas obtenidas en el ciclo de olimpiada actual 
Número de medallas obtenidas en el ciclo inmediato anterior
100: Expresión númerica para convertir a porcentaje.</t>
  </si>
  <si>
    <t>Actividad</t>
  </si>
  <si>
    <t>Metodología del Entrenamiento Deportivo</t>
  </si>
  <si>
    <t>Otorgar seguimiento metodológico a deportistas y entrenadores medallistas de olimpiada, paralimpiada y nacional juvenil, a entrenadores que preparan a los selectivos que participarán en la olimpiada, paralimpiada y nacional juvenil, así como a los atletas y entrenadores considerados de reserva nacional y alto rendimiento que representan al municipio en competencias deportivas a nivel internacional para solventar gastos de su preparación deportiva.</t>
  </si>
  <si>
    <t>Porcentaje de seguimientos a planes de entrenamiento, respecto a la planeación mensual.</t>
  </si>
  <si>
    <t>(Número de planes de entrenamientos revisados / número de planes de entrenamiento programados para revisión)*100</t>
  </si>
  <si>
    <t>Número de planes de entrenamientos revisados
Número de planes de entrenamiento programados para revisión
100: Expresión númerica para convertir a porcentaje.</t>
  </si>
  <si>
    <t>Ciencias Aplicadas al Deporte</t>
  </si>
  <si>
    <t>Realizar valoraciones Morfofuncionales</t>
  </si>
  <si>
    <t>Número de valoraciones Morfofuncionales a deportistas selectivos, respecto a la planeación mensual.</t>
  </si>
  <si>
    <t xml:space="preserve">Certificación de 360 Promotores Municipales de  Deporte en competencia laborales </t>
  </si>
  <si>
    <t>Personas Certificadas</t>
  </si>
  <si>
    <t>(Personas certificadas/Personas certificadas programadas)*100</t>
  </si>
  <si>
    <t>Personas Certificadas: Número de personas con Certificado de competencia laboral como Promotor Municipal de Deporte.
Personas Certificadas Programadas: Número de personas certificadas programadas de acuerdo al plan de gobierno municipal León 2018 - 2021</t>
  </si>
  <si>
    <t xml:space="preserve">Personas Certificadas </t>
  </si>
  <si>
    <t>Adminsitración de Bienes y Recursos</t>
  </si>
  <si>
    <t>Promover  la  activación  física  de  la  población, desde adecuada administración de recursos en la COMUDE León</t>
  </si>
  <si>
    <t>Tiempo de entrega de Estados Financieros</t>
  </si>
  <si>
    <t>Fecha de entrega/ Fecha establecida</t>
  </si>
  <si>
    <t>Fecha de entrega de los estados financieros, en comparación con la fecha establecida de entrega</t>
  </si>
  <si>
    <t>día 12</t>
  </si>
  <si>
    <t>fecha</t>
  </si>
  <si>
    <t>Capacitación Continua</t>
  </si>
  <si>
    <t>Se contribuye a capacitar y/o desarrollar a los colaboradores de COMUDE-León, para elevar sus conocimientos y habilidades en su desempeño laboral</t>
  </si>
  <si>
    <t>Número de Colaboradores capacitados</t>
  </si>
  <si>
    <t>Personal capacitado con respecto a la plantilla de personal</t>
  </si>
  <si>
    <t>Se cuenta con una plantilla de 320, se regsitra el avance del personal capacitado, para lograr el 100% durante el año.</t>
  </si>
  <si>
    <t>Informática y programación</t>
  </si>
  <si>
    <t xml:space="preserve">El personal de la COMUDE León realiza sus actividades de manera eficaz a través de los sistemas informáticos adecuados e implementados. </t>
  </si>
  <si>
    <t>Número de equipos a los que se realiza soporte respecto a la planeación mensual.</t>
  </si>
  <si>
    <t>Suma de equipos programados=número de equipos que se realiza el soporte.</t>
  </si>
  <si>
    <t>Equipos</t>
  </si>
  <si>
    <t>Protección civil de unidades deportivas</t>
  </si>
  <si>
    <t>Seguridad en Unidades Deportivas</t>
  </si>
  <si>
    <t xml:space="preserve">Porcentaje de mejoras en materia de seguridad y Proteccion Civil, respecto a la planeación anual. </t>
  </si>
  <si>
    <t xml:space="preserve">Número de mejoras realizadas anuales/Número de mejoras programadasx100 </t>
  </si>
  <si>
    <t>Número de mejoras realizadas mensualmente, sobre las mejoras programadas (100 % anual)</t>
  </si>
  <si>
    <t>Apoyo a la función pública y al mejoramiento de la gestión</t>
  </si>
  <si>
    <t>COMISION MUNICIPAL DE CULTURA FISICA Y DEPORTE DE LEON GUANAJUATO
INDICADORES DE RESULTADOS
DEL 1 DE ENERO AL 31 DE MARZO DE 2019</t>
  </si>
  <si>
    <t>Curso de Verano</t>
  </si>
  <si>
    <t>Contraloría</t>
  </si>
  <si>
    <t>Gestión y Atención Ciudadana</t>
  </si>
  <si>
    <t>Operación de Eventos y Mercadotecnia</t>
  </si>
  <si>
    <t>Atención de Eventos Deportivos</t>
  </si>
  <si>
    <t>Comunicación Social</t>
  </si>
  <si>
    <t>Maratón León</t>
  </si>
  <si>
    <t>Mercadotecnia</t>
  </si>
  <si>
    <t>Operación de Infraestructura</t>
  </si>
  <si>
    <t>Mantenimiento de Unidades Deportivas</t>
  </si>
  <si>
    <t>Operación de Unidad EFM</t>
  </si>
  <si>
    <t>Operación de Unidad Luis I. Rodríguez</t>
  </si>
  <si>
    <t>Operación de Unidad Jesús Rodríguez Gaona</t>
  </si>
  <si>
    <t>Operación de la Unidad Parque del Árbol</t>
  </si>
  <si>
    <t>Operación de la Unidad Parque Chapalita</t>
  </si>
  <si>
    <t>Operación de la Unidad Antonio "Tota" Carbajal</t>
  </si>
  <si>
    <t>Operación de Unidad Nuevo Milenio</t>
  </si>
  <si>
    <t>Operación de Unidad Parque Extremo Hilamas</t>
  </si>
  <si>
    <t>E-2014</t>
  </si>
  <si>
    <t>E-2015</t>
  </si>
  <si>
    <t>Escuelas de inicio al deporte UD PCH</t>
  </si>
  <si>
    <t>Prestación de Servicios Públicos</t>
  </si>
  <si>
    <t>Rehabilitación de Baños UD EFM (EDO)</t>
  </si>
  <si>
    <t>Rehabilitación de Baños UD EFM (MPIO)</t>
  </si>
  <si>
    <t>O-1001</t>
  </si>
  <si>
    <t>O-1006</t>
  </si>
  <si>
    <t>O-1016</t>
  </si>
  <si>
    <t>O-1008</t>
  </si>
  <si>
    <t>O-1009</t>
  </si>
  <si>
    <t>O-2010</t>
  </si>
  <si>
    <t>E-1011</t>
  </si>
  <si>
    <t>Programa de Innovación CECAMUDE</t>
  </si>
  <si>
    <t>E-1002</t>
  </si>
  <si>
    <t>E-5005</t>
  </si>
  <si>
    <t>E-5009</t>
  </si>
  <si>
    <t>E-5010</t>
  </si>
  <si>
    <t>E-5011</t>
  </si>
  <si>
    <t>E-21-5005</t>
  </si>
  <si>
    <t>E-21-5011</t>
  </si>
  <si>
    <t>E-21-5012</t>
  </si>
  <si>
    <t>E-50-1004</t>
  </si>
  <si>
    <t>Campamento de Pascua</t>
  </si>
  <si>
    <t>Nada por tu corazón</t>
  </si>
  <si>
    <t>Operación del Deporte Selectivo  (Alto Rendimiento)</t>
  </si>
  <si>
    <t>Olimpiada y Paralimpiada (Ajedrez)</t>
  </si>
  <si>
    <t>Operación del Deporte Selectivo (Interescolares)</t>
  </si>
  <si>
    <t xml:space="preserve">Porcentaje de torneos interescolares convocados </t>
  </si>
  <si>
    <t>(Numero de torneos convocados) / (Numero de torneos programados) x 100</t>
  </si>
  <si>
    <t>Numero de torneos convocados
Numero de torneos programados</t>
  </si>
  <si>
    <t>Operación del Deporte Selectivo  (Becas Olim-Entren-Rva-Alto Rdo)</t>
  </si>
  <si>
    <t>Apoyo económico  a deportistas y entrenadores MEDALLISTAS de Olimpiada, Reserva Nacional, Atletas de Alto Rendimiento y Entrenadores que preparan a los selectivos para la Olimpiada y Paralimpiada 2019, con el fin de incentivar la participación y resultados para posicionar al Municipio de León como referente a nivel nacional e internacional en logros deportivos.</t>
  </si>
  <si>
    <t>Porcentaje de Becas Otorgadas a deportistas y entrenadores</t>
  </si>
  <si>
    <t>(Numero de becas otorgadas / (Numero de becas programadas para entrega) x 100</t>
  </si>
  <si>
    <t>Numero de becas otorgadas 
Numero de becas programadas para entrega</t>
  </si>
  <si>
    <t>Apoyo con equipamiento de material deportivo que estará bajo el resguardo de COMUDE, para  programa oficial de entrenamiento estructurado entre las Federaciones y las Asociaciones Deportivas, los entrenadores y atletas de alto rendimiento participantes en competencias nacionales e internacionales</t>
  </si>
  <si>
    <t>Apoyo con equipo, material deportivo oficial, uniformes, viáticos, atención metodológica y servicios médicos de salud  a los atletas y entrenadores de reserva nacional y alto rendimiento para que estén en las mejores condiciones deportivas para la obtención de resultados esperados en competencias nacionales e internacionales.</t>
  </si>
  <si>
    <t>Porcentaje de Apoyos a deportistas de alto Rendimiento</t>
  </si>
  <si>
    <t>(Numero de apoyos otorgadas / (Numero de apoyos programadas para entrega) x 100</t>
  </si>
  <si>
    <t>Numero de apoyos otorgados 
Numero de apoyos programados para entrega</t>
  </si>
  <si>
    <t>Atender las necesidades de activación física y deporte de la población leonesa de polos, polígonos, barrios y comunidades, através de su participación en programas de deporte y recreación para favorecer la adopción del hábito de la activación física sistemática, el óptimo aprovechamiento del tiempo libre, entornos seguros, sana convivencia e integración familiar, con la disposición de recursos humanos, materiales y equipamiento suficientes,</t>
  </si>
  <si>
    <t>Número de campeonatos de ajedrez de educación básica convocados</t>
  </si>
  <si>
    <t>(Numero de campeonatos de ajedrez convocados) / (Numero de campeonatos de ajedrez programados) x 100</t>
  </si>
  <si>
    <t>Numero de campeonatos de ajedrez convocados
Numero de campeonatos de ajedrez programados</t>
  </si>
  <si>
    <t>Los deportistas selectivos de León participan en los procesos de Olimpiada y Paralimpiada. Con el fin de atender y proporcionar un apoyo en el desarrollo de este proyecto se programa la compra de material deportivo que sirva para poder desarrollar la preparación adecuada en las mas de 30 disciplinas deportivas que convoca la Olimpiada, contratación de servicio de jueceo y arbitraje para el desarrollo del programa, servicio de traslado para las diferentes competencias que se convocan a nivel nacional y que sirven de preparación de cara a la fase nacional de Olimpiada y apoyos a selectivos para competencias nacionales e internacionales, así como fogueos y nacionales clasificatorios</t>
  </si>
  <si>
    <t>(Numero de medallas obtenidas / (Numero de medallas programadas para obtener) x 100</t>
  </si>
  <si>
    <t>Numero de medallas obtenidas en el ciclo actual
Numero de medallas programadas para obtener en este ciclo.</t>
  </si>
  <si>
    <t>(Linea base)(1.07)</t>
  </si>
  <si>
    <t xml:space="preserve">Linea base: Resultado del indicador en el año inmediato anterior.
1.07: Número proporcional al incremento programado </t>
  </si>
  <si>
    <t>Apoyo con equipamiento de material deportivo a disciplinas que esten dentro del programa olimpico para el periodo 2019-2020</t>
  </si>
  <si>
    <t>Número de apoyos de material deportivo otorgados a disciplinas del ciclo olimpico</t>
  </si>
  <si>
    <t>Total de apoyos de material deportivo otorgados</t>
  </si>
  <si>
    <t>GENERAR ESPACIOS DIGNOS Y ADECUADO PARA LA CIUDADANIA LEONESA PARA SU ACTIVACIÓN FÍSICA, LA PRÁCTICA DEPORTIVA, LA RECREACIÓN PARA LA CONVIVENCIA SOCIAL, GENERADORA DE LAZOS DURADEROS DE TEJIDO SOCIAL ARMÓNICO LOGRANDO ASÍ UN “LEÓN CON PAZ DURADERA”.</t>
  </si>
  <si>
    <t>PORCENTAJE DE AVANCE EN BAÑOS DE BEISBOL PARA SERVICIO DE LA CIUDADANIA LEONESA</t>
  </si>
  <si>
    <t>NACR/NACP * 100</t>
  </si>
  <si>
    <t>(NUMERO DE ACCIONES DEL CALENDARIO DE OBRA REALIZADAS/ NUMERO DE ACCIONES DEL CALENDARIO DE OBRA PROGRAMADOS) X 100 = PORCENTAJE DE ACCIONES DE MTTO REALIZADOS</t>
  </si>
  <si>
    <t>Activando físicamente a 4300  niños dentro del curso de verano</t>
  </si>
  <si>
    <t>A= Número de niños activados
B= Numero de niños que se espera activar</t>
  </si>
  <si>
    <t>Activando físicamente a 350 niños dentro del campamento de pascua</t>
  </si>
  <si>
    <t xml:space="preserve"> Porcentaje  de niños activados en curso de verano</t>
  </si>
  <si>
    <t xml:space="preserve"> Porcentaje  de niños activados en campamento de pascua</t>
  </si>
  <si>
    <t>niños</t>
  </si>
  <si>
    <t>personas</t>
  </si>
  <si>
    <t>Activando físicamente a 2000 personas dentro del programa nada por tu corazón</t>
  </si>
  <si>
    <t xml:space="preserve"> Porcentaje  de personas  activados dentro del programa nada por tu corazón</t>
  </si>
  <si>
    <t>A= Número de personas activados
B= Numero de personas que se espera activar</t>
  </si>
  <si>
    <t>Personas inscritas</t>
  </si>
  <si>
    <t>Número de personas inscritas al Maratón</t>
  </si>
  <si>
    <t>SUMATORIA DE PERSONAS INSCRITAS MENOS SUMATORIA DE PERSONAS PROYECTADAS A INSCRIBIRSE</t>
  </si>
  <si>
    <t>A= Número de personas inscritas
B= Numero de personas proyectadas a inscribirse</t>
  </si>
  <si>
    <t>NÚMERO DE CARRERAS ATLÉTICAS APOYADAS / NÚMERO DE CARRERAS ATLÉTICAS PROGRAMADAS</t>
  </si>
  <si>
    <t>A= Número de carreras realizadas
B= Numero de carreras proyectadas</t>
  </si>
  <si>
    <t>sesiones</t>
  </si>
  <si>
    <t>Atender la operación, gestión y administración integral de la COMUDE-León en pro de la activación y deporte leonés</t>
  </si>
  <si>
    <t>sesiones de dirección de rumbo deportivo con el consejo</t>
  </si>
  <si>
    <t>actividad</t>
  </si>
  <si>
    <t>fin</t>
  </si>
  <si>
    <t>Sesiones de Consejo realizadas/sesiones de consejo programadas</t>
  </si>
  <si>
    <t>Numero de sesiones realizadas 
Numero de sesiones programadas</t>
  </si>
  <si>
    <t>Certificación de 36 Promotores Municipales de Deporte en competencia laborales; cuyo alcance es desde el diseño y regitro del perfil de competencia de Promotor Deportivo ante la instancia competente a fin de evaluar y certificar a promotores que hayan cursado y aprobado la primera fase de capacitación y que cuenten con portafolio de evidencias, para una vez aprobado obtengan el certificado y la cedula correspondiente.</t>
  </si>
  <si>
    <t>Capacitación en competencias laborales</t>
  </si>
  <si>
    <t>Personas Capacitadas</t>
  </si>
  <si>
    <t>INDICADORES DE RESULTADOS</t>
  </si>
  <si>
    <t>Minideportiva Miguel Hidalgo</t>
  </si>
  <si>
    <t>Apoyo a las Políticas Públicas</t>
  </si>
  <si>
    <t>Deporte en Colonias con alto indice delictivo</t>
  </si>
  <si>
    <t>torneos</t>
  </si>
  <si>
    <t>Apoyos</t>
  </si>
  <si>
    <t>E-21-5001</t>
  </si>
  <si>
    <t>E-24-5002</t>
  </si>
  <si>
    <t>Número de Apoyos otorgados/Número de apoyos programados</t>
  </si>
  <si>
    <t>Número de colonias intervenidas/Número de colonias programadas</t>
  </si>
  <si>
    <t>Número de acciones de mantenimiento realizadas/Número de acciones de mantenimiento programados</t>
  </si>
  <si>
    <t>Acciones de Mantenimiento que se realizan en espacios deportivos.                                                              Acciones e Mantenimiento que se programan para efectuar en los espacios deportivos</t>
  </si>
  <si>
    <t>Apoyos Económicos que se otorgan en pro del deporte municipal.                                                                  Apoyos Económicos que se programa otorgar en pro del deporte municipal</t>
  </si>
  <si>
    <t>Colonias a las que se acude para realizar actividades deportivas en forma sistemática.                                       Colonias con alto indice delictivo que se programan para intervenir con actividades deportivas como medida de reducción del indice delictivo.</t>
  </si>
  <si>
    <t>Número de equipos inscritos/número de equipos proyectados</t>
  </si>
  <si>
    <t>Equipos que pagan su inscripción garantizando su participación en el torneo.                                                    Equipos que se visualiza convocar e inscribir.</t>
  </si>
  <si>
    <t>Cancelado</t>
  </si>
  <si>
    <t>Otorgar apoyos económicos a instituciones deportivas para el fomento y promoción de actividades deportivas en el municipio.</t>
  </si>
  <si>
    <t>Dar mantenimiento en los espacios deportivos denominados Minideportivas</t>
  </si>
  <si>
    <t>Intervenir en colonias con alto índice delictivo con actividades deportivas para la sana convivencia</t>
  </si>
  <si>
    <t>Realizar torneos para el fomento deportivo y semillero de talentos.</t>
  </si>
  <si>
    <t>Cantidad de acciones realizadas</t>
  </si>
  <si>
    <t>Cantidad de apoyos otorgados</t>
  </si>
  <si>
    <t>Cantidad de colonias</t>
  </si>
  <si>
    <t>Cantidad de equipos</t>
  </si>
  <si>
    <t>DEL 1 DE ENERO AL 31 DE DICIEMBRE  DEL 2019</t>
  </si>
  <si>
    <t>Colocación Celdas EFM</t>
  </si>
  <si>
    <t>Rehabilitación Duela ATC</t>
  </si>
  <si>
    <t>Tableros de Basquet EFM</t>
  </si>
  <si>
    <t>Tableros de Basquet ATC</t>
  </si>
  <si>
    <t>Torneo Gimnasia Artistica</t>
  </si>
  <si>
    <t>Maratón  León (CODE)</t>
  </si>
  <si>
    <t>Maratón  León (Mpio)</t>
  </si>
  <si>
    <t>Inveg. Altletismo en León</t>
  </si>
  <si>
    <t xml:space="preserve">Maratón  Turismo GTO </t>
  </si>
  <si>
    <t>Apoyo Disciplina CODE</t>
  </si>
  <si>
    <t>Estimulos Medallistas Lima</t>
  </si>
  <si>
    <t>Torneo Fútbol Rural (CODE)</t>
  </si>
  <si>
    <t>Torneo Fútbol Colonias Alto Ind (CODE)</t>
  </si>
  <si>
    <t>Torneo Futuros Cracks</t>
  </si>
  <si>
    <t>Sistema</t>
  </si>
  <si>
    <t>Rehabilitación</t>
  </si>
  <si>
    <t>Participantes</t>
  </si>
  <si>
    <t>Aportación</t>
  </si>
  <si>
    <t>Gestionar el suministro y colocación de un sistema de celdas solares para temperatura de alberca</t>
  </si>
  <si>
    <t>Cantidad de sistemas colocados</t>
  </si>
  <si>
    <t>Rehabilitar la duela del auditorio de las instalaciones deportivas de la unidad Antonio 'Tota' Carbajal</t>
  </si>
  <si>
    <t>NRR/NRP</t>
  </si>
  <si>
    <t>NSC/ NSP</t>
  </si>
  <si>
    <t>Adecuar instalaciones deportivas con la dquisición de tableros para su colocación en la duela de la unidad deportiva Enrique Fernández Martínez</t>
  </si>
  <si>
    <t>Adecuar instalaciones deportivas con la dquisición de tableros para su colocación en la duela de la unidad deportiva Antonio 'Tota' Carbajal</t>
  </si>
  <si>
    <t>Cantidad de trabajos de rehabilitación</t>
  </si>
  <si>
    <t>Cantidad de adecuaciones</t>
  </si>
  <si>
    <t>NAR/NAP</t>
  </si>
  <si>
    <t>Planear, organizar y realizar un campeonato de gimnasia artistica en el ámbito de la Activación Física</t>
  </si>
  <si>
    <t>Cantidad de Participantes en el Torneo</t>
  </si>
  <si>
    <t>CP/CPP</t>
  </si>
  <si>
    <t>AO/AS</t>
  </si>
  <si>
    <t>Aportación Otorgada / Aportación Solicitada</t>
  </si>
  <si>
    <t>Número de Medallistas Apoyados / Número de Medallistas Programados a Apoyar * 100</t>
  </si>
  <si>
    <t>NMA/NMPA</t>
  </si>
  <si>
    <t>NP/NPP</t>
  </si>
  <si>
    <t>Número de Participantes / Número de Participantes Programados * 100</t>
  </si>
  <si>
    <t>Porcentaje de Participantes</t>
  </si>
  <si>
    <t>Número de aportaciones recibidas</t>
  </si>
  <si>
    <t>Número de Sistemas Colocados / Número de Sistemas Programados</t>
  </si>
  <si>
    <t>Numero de Rehabilitaciones Realizadas /  Número de Rehabilitaciones Programadas</t>
  </si>
  <si>
    <t>Número de Adecuaciones Realizadas /  Número de Rehabilitaciones Programadas</t>
  </si>
  <si>
    <t>Cantidad de Participantes / Cantidad de Participantes Programados</t>
  </si>
  <si>
    <t>Solicitar apoyo al Municipio para incrementar recurso para cubrir los egresos del Maratón León en su edición 50</t>
  </si>
  <si>
    <t>Solicitar apoyo a la CODE Gto. para incrementar recurso para cubrir los egresos del Maratón León en su edición 50</t>
  </si>
  <si>
    <t>Solicitar apoyo a la Secretaría de Turismo Gto. para incrementar recurso para cubrir los egresos del Maratón León en su edición 50</t>
  </si>
  <si>
    <t>Estimular a los deportistas locales ganadores de medalla en los juegos panamericanos de Lima, Perú</t>
  </si>
  <si>
    <t>Activar físicamente mediante torneo relámpago deportivo de fútbol en las zonas rurales de la ciudad</t>
  </si>
  <si>
    <t>Activar físicamente mediante torneo relámpago deportivo de fútbol en colonias con altos índices delictivos de la ciudad</t>
  </si>
  <si>
    <t>Solicitar apoyo a la CODE Gto. para relizar estudio de investigación sobre la historia y evolución del atletismo en la ciudad de León, Gto.</t>
  </si>
  <si>
    <t>Adecuaciones</t>
  </si>
  <si>
    <t xml:space="preserve">Beneficiar a deportistas de la disciplina de Tiro con apoyo de CODE Gto. </t>
  </si>
  <si>
    <t>Número de deportistas beneficiados</t>
  </si>
  <si>
    <t>NDB/NDBP</t>
  </si>
  <si>
    <t>Número de Deportistas Beneficiados / Número de Deportistas a Beneficiar Programados</t>
  </si>
  <si>
    <t>23-5004</t>
  </si>
  <si>
    <t>Porcentaje de Medallistas</t>
  </si>
  <si>
    <t>Deportistas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</si>
</sst>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80A]#,##0.00"/>
    <numFmt numFmtId="166" formatCode="_-[$$-80A]* #,##0.00_-;\-[$$-80A]* #,##0.00_-;_-[$$-80A]* &quot;-&quot;??_-;_-@_-"/>
  </numFmts>
  <fonts count="21"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color theme="1"/>
      <name val="Calibri"/>
      <family val="2"/>
      <scheme val="minor"/>
    </font>
    <font>
      <sz val="9"/>
      <color indexed="81"/>
      <name val="Tahoma"/>
      <family val="2"/>
    </font>
    <font>
      <b/>
      <sz val="9"/>
      <color indexed="81"/>
      <name val="Tahoma"/>
      <family val="2"/>
    </font>
    <font>
      <sz val="9"/>
      <name val="Calibri"/>
      <family val="2"/>
      <scheme val="minor"/>
    </font>
    <font>
      <sz val="9"/>
      <color rgb="FF000000"/>
      <name val="Calibri"/>
      <family val="2"/>
      <scheme val="minor"/>
    </font>
    <font>
      <b/>
      <sz val="7"/>
      <color theme="0"/>
      <name val="Arial"/>
      <family val="2"/>
    </font>
    <font>
      <sz val="7"/>
      <color theme="1"/>
      <name val="Arial"/>
      <family val="2"/>
    </font>
    <font>
      <sz val="9"/>
      <color theme="0"/>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cellStyleXfs>
  <cellXfs count="102">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center" vertical="top"/>
    </xf>
    <xf numFmtId="0" fontId="3" fillId="7" borderId="4" xfId="0" applyFont="1" applyFill="1" applyBorder="1" applyAlignment="1">
      <alignment horizontal="centerContinuous" wrapText="1"/>
    </xf>
    <xf numFmtId="0" fontId="0" fillId="0" borderId="0" xfId="0" applyFont="1" applyAlignment="1">
      <alignment wrapText="1"/>
    </xf>
    <xf numFmtId="0" fontId="3" fillId="5" borderId="4" xfId="0" applyFont="1" applyFill="1" applyBorder="1" applyAlignment="1">
      <alignment horizontal="centerContinuous" wrapText="1"/>
    </xf>
    <xf numFmtId="0" fontId="0" fillId="0" borderId="0" xfId="0" applyFont="1" applyAlignment="1" applyProtection="1">
      <alignment wrapText="1"/>
    </xf>
    <xf numFmtId="0" fontId="0" fillId="0" borderId="0" xfId="0" applyFont="1" applyAlignment="1" applyProtection="1">
      <alignment wrapText="1"/>
      <protection locked="0"/>
    </xf>
    <xf numFmtId="0" fontId="3" fillId="6" borderId="4" xfId="8" applyFont="1" applyFill="1" applyBorder="1" applyAlignment="1" applyProtection="1">
      <alignment horizontal="centerContinuous" wrapText="1"/>
      <protection locked="0"/>
    </xf>
    <xf numFmtId="0" fontId="3" fillId="4" borderId="4" xfId="0" applyFont="1" applyFill="1" applyBorder="1" applyAlignment="1">
      <alignment horizontal="centerContinuous" wrapText="1"/>
    </xf>
    <xf numFmtId="0" fontId="3" fillId="9" borderId="0" xfId="16" applyFont="1" applyFill="1" applyBorder="1" applyAlignment="1">
      <alignment horizontal="centerContinuous" wrapText="1"/>
    </xf>
    <xf numFmtId="0" fontId="3" fillId="5" borderId="0" xfId="0" applyFont="1" applyFill="1" applyBorder="1" applyAlignment="1">
      <alignment horizontal="center" wrapText="1"/>
    </xf>
    <xf numFmtId="0" fontId="3" fillId="5" borderId="1" xfId="0" applyFont="1" applyFill="1" applyBorder="1" applyAlignment="1">
      <alignment horizontal="center" wrapText="1"/>
    </xf>
    <xf numFmtId="0" fontId="3" fillId="5" borderId="0" xfId="0" applyFont="1" applyFill="1" applyAlignment="1">
      <alignment horizontal="center" wrapText="1"/>
    </xf>
    <xf numFmtId="0" fontId="3" fillId="6" borderId="0" xfId="16" applyNumberFormat="1" applyFont="1" applyFill="1" applyBorder="1" applyAlignment="1">
      <alignment horizontal="center" wrapText="1"/>
    </xf>
    <xf numFmtId="0" fontId="3" fillId="6" borderId="0" xfId="16" applyFont="1" applyFill="1" applyBorder="1" applyAlignment="1">
      <alignment horizontal="center" wrapText="1"/>
    </xf>
    <xf numFmtId="0" fontId="3" fillId="4" borderId="0" xfId="0" applyFont="1" applyFill="1" applyBorder="1" applyAlignment="1">
      <alignment horizontal="center" wrapText="1"/>
    </xf>
    <xf numFmtId="0" fontId="3" fillId="7" borderId="0" xfId="16" applyFont="1" applyFill="1" applyBorder="1" applyAlignment="1">
      <alignment horizontal="center" wrapText="1"/>
    </xf>
    <xf numFmtId="0" fontId="3" fillId="9" borderId="0" xfId="16" applyFont="1" applyFill="1" applyBorder="1" applyAlignment="1">
      <alignment horizontal="center" wrapText="1"/>
    </xf>
    <xf numFmtId="0" fontId="13" fillId="0" borderId="0" xfId="0" applyFont="1" applyAlignment="1" applyProtection="1">
      <alignment wrapText="1"/>
      <protection locked="0"/>
    </xf>
    <xf numFmtId="0" fontId="13" fillId="0" borderId="0" xfId="0" applyFont="1" applyAlignment="1" applyProtection="1">
      <alignment wrapText="1"/>
    </xf>
    <xf numFmtId="0" fontId="13" fillId="0" borderId="2" xfId="0" applyFont="1" applyFill="1" applyBorder="1" applyProtection="1"/>
    <xf numFmtId="0" fontId="3" fillId="4" borderId="4" xfId="0" applyFont="1" applyFill="1" applyBorder="1" applyAlignment="1">
      <alignment horizontal="center" wrapText="1"/>
    </xf>
    <xf numFmtId="0" fontId="13" fillId="0" borderId="0" xfId="0" applyFont="1" applyAlignment="1" applyProtection="1">
      <alignment horizontal="center" wrapText="1"/>
      <protection locked="0"/>
    </xf>
    <xf numFmtId="0" fontId="0" fillId="0" borderId="0" xfId="0" applyFont="1" applyAlignment="1" applyProtection="1">
      <alignment horizontal="center" wrapText="1"/>
      <protection locked="0"/>
    </xf>
    <xf numFmtId="0" fontId="3" fillId="5" borderId="4" xfId="0" applyFont="1" applyFill="1" applyBorder="1" applyAlignment="1">
      <alignment horizontal="center" wrapText="1"/>
    </xf>
    <xf numFmtId="0" fontId="13" fillId="0" borderId="0" xfId="0" applyFont="1" applyAlignment="1" applyProtection="1">
      <alignment horizontal="center" vertical="center" wrapText="1"/>
      <protection locked="0"/>
    </xf>
    <xf numFmtId="0" fontId="18" fillId="5" borderId="2" xfId="0" applyFont="1" applyFill="1" applyBorder="1" applyAlignment="1">
      <alignment horizontal="center" wrapText="1"/>
    </xf>
    <xf numFmtId="4" fontId="18" fillId="6" borderId="2" xfId="16" applyNumberFormat="1" applyFont="1" applyFill="1" applyBorder="1" applyAlignment="1">
      <alignment horizontal="center" wrapText="1"/>
    </xf>
    <xf numFmtId="0" fontId="18" fillId="6" borderId="2" xfId="16" applyFont="1" applyFill="1" applyBorder="1" applyAlignment="1">
      <alignment horizontal="center" wrapText="1"/>
    </xf>
    <xf numFmtId="0" fontId="18" fillId="4" borderId="2" xfId="0" applyFont="1" applyFill="1" applyBorder="1" applyAlignment="1">
      <alignment horizontal="center" wrapText="1"/>
    </xf>
    <xf numFmtId="0" fontId="18" fillId="7" borderId="2" xfId="16" applyFont="1" applyFill="1" applyBorder="1" applyAlignment="1">
      <alignment horizontal="center" wrapText="1"/>
    </xf>
    <xf numFmtId="0" fontId="18" fillId="9" borderId="3" xfId="16" applyFont="1" applyFill="1" applyBorder="1" applyAlignment="1">
      <alignment horizontal="center" wrapText="1"/>
    </xf>
    <xf numFmtId="0" fontId="18" fillId="9" borderId="2" xfId="16" applyFont="1" applyFill="1" applyBorder="1" applyAlignment="1">
      <alignment horizontal="center" wrapText="1"/>
    </xf>
    <xf numFmtId="0" fontId="19" fillId="0" borderId="0" xfId="0" applyFont="1" applyAlignment="1">
      <alignment wrapText="1"/>
    </xf>
    <xf numFmtId="0" fontId="13" fillId="0" borderId="2" xfId="0" applyFont="1" applyFill="1" applyBorder="1" applyAlignment="1" applyProtection="1">
      <alignment horizontal="center" wrapText="1"/>
    </xf>
    <xf numFmtId="0" fontId="13" fillId="0" borderId="2" xfId="0" applyFont="1" applyFill="1" applyBorder="1" applyAlignment="1" applyProtection="1">
      <alignment horizontal="center" wrapText="1"/>
      <protection locked="0"/>
    </xf>
    <xf numFmtId="0" fontId="13" fillId="0" borderId="2" xfId="0" applyFont="1" applyFill="1" applyBorder="1" applyAlignment="1">
      <alignment horizontal="center" wrapText="1"/>
    </xf>
    <xf numFmtId="0" fontId="13" fillId="0" borderId="2" xfId="0" applyFont="1" applyFill="1" applyBorder="1" applyAlignment="1" applyProtection="1">
      <alignment horizontal="left" wrapText="1"/>
      <protection locked="0"/>
    </xf>
    <xf numFmtId="0" fontId="0" fillId="0" borderId="0" xfId="0" applyFont="1" applyFill="1" applyAlignment="1" applyProtection="1">
      <alignment wrapText="1"/>
    </xf>
    <xf numFmtId="0" fontId="16" fillId="0" borderId="2" xfId="0" applyFont="1" applyFill="1" applyBorder="1" applyAlignment="1">
      <alignment horizontal="center" wrapText="1"/>
    </xf>
    <xf numFmtId="2" fontId="16" fillId="0" borderId="2" xfId="16" applyNumberFormat="1" applyFont="1" applyFill="1" applyBorder="1" applyAlignment="1">
      <alignment horizontal="center" wrapText="1"/>
    </xf>
    <xf numFmtId="0" fontId="13" fillId="0" borderId="2" xfId="0" applyFont="1" applyFill="1" applyBorder="1" applyAlignment="1" applyProtection="1">
      <alignment horizontal="justify" wrapText="1"/>
      <protection locked="0"/>
    </xf>
    <xf numFmtId="0" fontId="17" fillId="0" borderId="2" xfId="0" applyFont="1" applyFill="1" applyBorder="1" applyAlignment="1">
      <alignment horizontal="center" wrapText="1"/>
    </xf>
    <xf numFmtId="0" fontId="17" fillId="0" borderId="2" xfId="0" applyFont="1" applyFill="1" applyBorder="1" applyAlignment="1">
      <alignment wrapText="1"/>
    </xf>
    <xf numFmtId="0" fontId="13" fillId="0" borderId="2" xfId="0" applyFont="1" applyFill="1" applyBorder="1" applyAlignment="1" applyProtection="1">
      <alignment wrapText="1"/>
    </xf>
    <xf numFmtId="165" fontId="13" fillId="0" borderId="2" xfId="0" applyNumberFormat="1" applyFont="1" applyFill="1" applyBorder="1" applyAlignment="1" applyProtection="1">
      <alignment horizontal="center" wrapText="1"/>
    </xf>
    <xf numFmtId="0" fontId="13" fillId="0" borderId="2" xfId="0" applyFont="1" applyFill="1" applyBorder="1" applyAlignment="1" applyProtection="1">
      <alignment horizontal="justify" vertical="center" wrapText="1"/>
    </xf>
    <xf numFmtId="0" fontId="13" fillId="0" borderId="2" xfId="0" applyFont="1" applyFill="1" applyBorder="1" applyAlignment="1" applyProtection="1">
      <alignment horizontal="justify" vertical="center" wrapText="1"/>
      <protection locked="0"/>
    </xf>
    <xf numFmtId="0" fontId="13" fillId="0" borderId="2" xfId="0" applyFont="1" applyFill="1" applyBorder="1" applyAlignment="1" applyProtection="1">
      <alignment horizontal="justify" vertical="top" wrapText="1"/>
      <protection locked="0"/>
    </xf>
    <xf numFmtId="0" fontId="13" fillId="0" borderId="2" xfId="0" applyFont="1" applyFill="1" applyBorder="1" applyAlignment="1" applyProtection="1">
      <alignment horizontal="center" vertical="top" wrapText="1"/>
    </xf>
    <xf numFmtId="0" fontId="13" fillId="0" borderId="2" xfId="0" applyFont="1" applyFill="1" applyBorder="1" applyAlignment="1" applyProtection="1">
      <alignment horizontal="center" vertical="top"/>
      <protection locked="0"/>
    </xf>
    <xf numFmtId="0" fontId="13" fillId="0" borderId="2" xfId="0" applyFont="1" applyFill="1" applyBorder="1" applyAlignment="1">
      <alignment horizontal="center" vertical="top"/>
    </xf>
    <xf numFmtId="0" fontId="13" fillId="0" borderId="2" xfId="0" applyFont="1" applyFill="1" applyBorder="1" applyAlignment="1" applyProtection="1">
      <alignment horizontal="center"/>
    </xf>
    <xf numFmtId="0" fontId="13" fillId="0" borderId="2" xfId="0" applyFont="1" applyFill="1" applyBorder="1" applyAlignment="1" applyProtection="1">
      <alignment horizontal="center"/>
      <protection locked="0"/>
    </xf>
    <xf numFmtId="0" fontId="13" fillId="0" borderId="0" xfId="0" applyFont="1" applyAlignment="1" applyProtection="1">
      <alignment horizontal="center" wrapText="1"/>
    </xf>
    <xf numFmtId="0" fontId="0" fillId="0" borderId="0" xfId="0" applyFont="1" applyAlignment="1" applyProtection="1">
      <alignment horizontal="center" wrapText="1"/>
    </xf>
    <xf numFmtId="0" fontId="13"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0" fillId="0" borderId="2" xfId="0" applyFont="1" applyBorder="1" applyAlignment="1" applyProtection="1">
      <alignment horizontal="center" wrapText="1"/>
      <protection locked="0"/>
    </xf>
    <xf numFmtId="0" fontId="18" fillId="6" borderId="2" xfId="16"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165" fontId="20" fillId="0" borderId="0" xfId="0" applyNumberFormat="1" applyFont="1" applyFill="1" applyAlignment="1" applyProtection="1">
      <alignment wrapText="1"/>
      <protection locked="0"/>
    </xf>
    <xf numFmtId="0" fontId="13"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3" fillId="0" borderId="2" xfId="0" applyFont="1" applyFill="1" applyBorder="1" applyAlignment="1" applyProtection="1">
      <alignment vertical="center" wrapText="1"/>
      <protection locked="0"/>
    </xf>
    <xf numFmtId="0" fontId="0" fillId="0" borderId="2" xfId="0" applyFont="1" applyFill="1" applyBorder="1" applyAlignment="1" applyProtection="1">
      <alignment horizontal="center" wrapText="1"/>
      <protection locked="0"/>
    </xf>
    <xf numFmtId="166" fontId="16" fillId="0" borderId="2" xfId="17" applyNumberFormat="1" applyFont="1" applyFill="1" applyBorder="1" applyAlignment="1" applyProtection="1">
      <alignment horizontal="center" vertical="center" wrapText="1"/>
      <protection locked="0"/>
    </xf>
    <xf numFmtId="166" fontId="16" fillId="0" borderId="2" xfId="0" applyNumberFormat="1" applyFont="1" applyFill="1" applyBorder="1" applyAlignment="1" applyProtection="1">
      <alignment horizontal="center" vertical="center" wrapText="1"/>
      <protection locked="0"/>
    </xf>
    <xf numFmtId="166" fontId="16" fillId="0" borderId="2" xfId="17" applyNumberFormat="1" applyFont="1" applyFill="1" applyBorder="1" applyAlignment="1" applyProtection="1">
      <alignment vertical="center" wrapText="1"/>
      <protection locked="0"/>
    </xf>
    <xf numFmtId="166" fontId="16" fillId="0" borderId="2" xfId="0" applyNumberFormat="1" applyFont="1" applyFill="1" applyBorder="1" applyAlignment="1" applyProtection="1">
      <alignment vertical="center" wrapText="1"/>
      <protection locked="0"/>
    </xf>
    <xf numFmtId="166" fontId="0" fillId="0" borderId="2" xfId="0" applyNumberFormat="1" applyFont="1" applyFill="1" applyBorder="1" applyAlignment="1" applyProtection="1">
      <alignment vertical="center" wrapText="1"/>
    </xf>
    <xf numFmtId="166" fontId="0" fillId="0" borderId="0" xfId="0" applyNumberFormat="1" applyFont="1" applyFill="1" applyAlignment="1" applyProtection="1">
      <alignment wrapText="1"/>
      <protection locked="0"/>
    </xf>
    <xf numFmtId="166" fontId="0" fillId="0" borderId="0" xfId="0" applyNumberFormat="1" applyFont="1" applyFill="1" applyAlignment="1" applyProtection="1">
      <alignment horizontal="center" wrapText="1"/>
      <protection locked="0"/>
    </xf>
    <xf numFmtId="0" fontId="0" fillId="0" borderId="0" xfId="0" applyFont="1" applyFill="1" applyAlignment="1" applyProtection="1">
      <alignment wrapText="1"/>
      <protection locked="0"/>
    </xf>
    <xf numFmtId="165" fontId="0" fillId="0" borderId="0" xfId="0" applyNumberFormat="1" applyFont="1" applyFill="1" applyAlignment="1" applyProtection="1">
      <alignment wrapText="1"/>
      <protection locked="0"/>
    </xf>
    <xf numFmtId="165" fontId="20" fillId="0" borderId="0" xfId="0" applyNumberFormat="1" applyFont="1" applyFill="1" applyAlignment="1" applyProtection="1">
      <alignment horizontal="center" vertical="center" wrapText="1"/>
      <protection locked="0"/>
    </xf>
    <xf numFmtId="0" fontId="20" fillId="0" borderId="0" xfId="0" applyFont="1" applyAlignment="1" applyProtection="1">
      <alignment wrapText="1"/>
      <protection locked="0"/>
    </xf>
    <xf numFmtId="0" fontId="20" fillId="0" borderId="0" xfId="0" applyFont="1" applyAlignment="1" applyProtection="1">
      <alignment horizontal="center" vertical="center" wrapText="1"/>
      <protection locked="0"/>
    </xf>
    <xf numFmtId="0" fontId="8" fillId="8" borderId="5" xfId="8" applyFont="1" applyFill="1" applyBorder="1" applyAlignment="1" applyProtection="1">
      <alignment horizontal="center" wrapText="1"/>
      <protection locked="0"/>
    </xf>
    <xf numFmtId="0" fontId="8" fillId="8" borderId="6" xfId="8" applyFont="1" applyFill="1" applyBorder="1" applyAlignment="1" applyProtection="1">
      <alignment horizontal="center" wrapText="1"/>
      <protection locked="0"/>
    </xf>
    <xf numFmtId="0" fontId="8" fillId="8" borderId="3" xfId="8" applyFont="1" applyFill="1" applyBorder="1" applyAlignment="1" applyProtection="1">
      <alignment horizontal="center" wrapText="1"/>
      <protection locked="0"/>
    </xf>
    <xf numFmtId="0" fontId="8" fillId="8" borderId="7" xfId="8" applyFont="1" applyFill="1" applyBorder="1" applyAlignment="1" applyProtection="1">
      <alignment horizontal="center" wrapText="1"/>
      <protection locked="0"/>
    </xf>
    <xf numFmtId="0" fontId="8" fillId="8" borderId="8" xfId="8" applyFont="1" applyFill="1" applyBorder="1" applyAlignment="1" applyProtection="1">
      <alignment horizontal="center" wrapText="1"/>
      <protection locked="0"/>
    </xf>
    <xf numFmtId="0" fontId="8" fillId="8" borderId="1" xfId="8" applyFont="1" applyFill="1" applyBorder="1" applyAlignment="1" applyProtection="1">
      <alignment horizontal="center" wrapText="1"/>
      <protection locked="0"/>
    </xf>
    <xf numFmtId="0" fontId="8" fillId="8" borderId="0" xfId="8" applyFont="1" applyFill="1" applyBorder="1" applyAlignment="1" applyProtection="1">
      <alignment horizontal="center" wrapText="1"/>
      <protection locked="0"/>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xfId="17"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283587</xdr:colOff>
      <xdr:row>82</xdr:row>
      <xdr:rowOff>29173</xdr:rowOff>
    </xdr:from>
    <xdr:to>
      <xdr:col>16</xdr:col>
      <xdr:colOff>1712334</xdr:colOff>
      <xdr:row>91</xdr:row>
      <xdr:rowOff>47728</xdr:rowOff>
    </xdr:to>
    <xdr:pic>
      <xdr:nvPicPr>
        <xdr:cNvPr id="2" name="3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21912" y="29061373"/>
          <a:ext cx="18087973" cy="1390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5"/>
  <sheetViews>
    <sheetView tabSelected="1" zoomScaleNormal="100" workbookViewId="0">
      <selection activeCell="A8" sqref="A8"/>
    </sheetView>
  </sheetViews>
  <sheetFormatPr baseColWidth="10" defaultRowHeight="11.25" x14ac:dyDescent="0.2"/>
  <cols>
    <col min="1" max="1" width="22.33203125" style="17" customWidth="1"/>
    <col min="2" max="2" width="14.1640625" style="18" bestFit="1" customWidth="1"/>
    <col min="3" max="3" width="23.33203125" style="35" customWidth="1"/>
    <col min="4" max="4" width="12.33203125" style="18" customWidth="1"/>
    <col min="5" max="5" width="12.5" style="18" customWidth="1"/>
    <col min="6" max="6" width="14.83203125" style="18" bestFit="1" customWidth="1"/>
    <col min="7" max="8" width="15.33203125" style="18" bestFit="1" customWidth="1"/>
    <col min="9" max="10" width="14.83203125" style="18" bestFit="1" customWidth="1"/>
    <col min="11" max="11" width="13.6640625" style="35" bestFit="1" customWidth="1"/>
    <col min="12" max="12" width="14.33203125" style="35" customWidth="1"/>
    <col min="13" max="13" width="68.83203125" style="18" customWidth="1"/>
    <col min="14" max="14" width="44" style="18" customWidth="1"/>
    <col min="15" max="15" width="16.1640625" style="18" customWidth="1"/>
    <col min="16" max="16" width="11.33203125" style="18" customWidth="1"/>
    <col min="17" max="17" width="42.6640625" style="18" customWidth="1"/>
    <col min="18" max="18" width="11.83203125" style="18" bestFit="1" customWidth="1"/>
    <col min="19" max="19" width="11" style="18" bestFit="1" customWidth="1"/>
    <col min="20" max="20" width="9.83203125" style="18" bestFit="1" customWidth="1"/>
    <col min="21" max="21" width="10.5" style="18" bestFit="1" customWidth="1"/>
    <col min="22" max="22" width="12.5" style="18" bestFit="1" customWidth="1"/>
    <col min="23" max="23" width="14.5" style="67" customWidth="1"/>
    <col min="24" max="16384" width="12" style="17"/>
  </cols>
  <sheetData>
    <row r="1" spans="1:23" x14ac:dyDescent="0.2">
      <c r="B1" s="88"/>
      <c r="C1" s="89"/>
      <c r="D1" s="90"/>
      <c r="E1" s="90"/>
      <c r="F1" s="90"/>
      <c r="G1" s="91"/>
      <c r="H1" s="88"/>
      <c r="I1" s="88"/>
      <c r="J1" s="88"/>
      <c r="K1" s="89"/>
      <c r="L1" s="89"/>
      <c r="M1" s="90"/>
      <c r="N1" s="90"/>
      <c r="O1" s="90"/>
      <c r="P1" s="90"/>
      <c r="Q1" s="90"/>
      <c r="R1" s="90"/>
      <c r="S1" s="90"/>
    </row>
    <row r="2" spans="1:23" s="15" customFormat="1" ht="11.25" customHeight="1" x14ac:dyDescent="0.2">
      <c r="A2" s="95" t="s">
        <v>252</v>
      </c>
      <c r="B2" s="96"/>
      <c r="C2" s="96"/>
      <c r="D2" s="96"/>
      <c r="E2" s="96"/>
      <c r="F2" s="96"/>
      <c r="G2" s="96"/>
      <c r="H2" s="96"/>
      <c r="I2" s="96"/>
      <c r="J2" s="96"/>
      <c r="K2" s="96"/>
      <c r="L2" s="96"/>
      <c r="M2" s="96"/>
      <c r="N2" s="96"/>
      <c r="O2" s="96"/>
      <c r="P2" s="96"/>
      <c r="Q2" s="96"/>
      <c r="R2" s="96"/>
      <c r="S2" s="96"/>
      <c r="T2" s="96"/>
      <c r="U2" s="96"/>
      <c r="V2" s="96"/>
      <c r="W2" s="97"/>
    </row>
    <row r="3" spans="1:23" s="15" customFormat="1" x14ac:dyDescent="0.2">
      <c r="A3" s="98" t="s">
        <v>354</v>
      </c>
      <c r="B3" s="99"/>
      <c r="C3" s="99"/>
      <c r="D3" s="99"/>
      <c r="E3" s="99"/>
      <c r="F3" s="99"/>
      <c r="G3" s="99"/>
      <c r="H3" s="99"/>
      <c r="I3" s="99"/>
      <c r="J3" s="99"/>
      <c r="K3" s="99"/>
      <c r="L3" s="99"/>
      <c r="M3" s="99"/>
      <c r="N3" s="99"/>
      <c r="O3" s="99"/>
      <c r="P3" s="99"/>
      <c r="Q3" s="99"/>
      <c r="R3" s="99"/>
      <c r="S3" s="99"/>
      <c r="T3" s="99"/>
      <c r="U3" s="99"/>
      <c r="V3" s="99"/>
      <c r="W3" s="99"/>
    </row>
    <row r="4" spans="1:23" s="15" customFormat="1" x14ac:dyDescent="0.2">
      <c r="A4" s="100" t="s">
        <v>379</v>
      </c>
      <c r="B4" s="101"/>
      <c r="C4" s="101"/>
      <c r="D4" s="101"/>
      <c r="E4" s="101"/>
      <c r="F4" s="101"/>
      <c r="G4" s="101"/>
      <c r="H4" s="101"/>
      <c r="I4" s="101"/>
      <c r="J4" s="101"/>
      <c r="K4" s="101"/>
      <c r="L4" s="101"/>
      <c r="M4" s="101"/>
      <c r="N4" s="101"/>
      <c r="O4" s="101"/>
      <c r="P4" s="101"/>
      <c r="Q4" s="101"/>
      <c r="R4" s="101"/>
      <c r="S4" s="101"/>
      <c r="T4" s="101"/>
      <c r="U4" s="101"/>
      <c r="V4" s="101"/>
      <c r="W4" s="101"/>
    </row>
    <row r="5" spans="1:23" s="15" customFormat="1" ht="11.25" customHeight="1" x14ac:dyDescent="0.2">
      <c r="A5" s="16" t="s">
        <v>74</v>
      </c>
      <c r="B5" s="16"/>
      <c r="C5" s="36"/>
      <c r="D5" s="16"/>
      <c r="E5" s="16"/>
      <c r="F5" s="19" t="s">
        <v>2</v>
      </c>
      <c r="G5" s="19"/>
      <c r="H5" s="19"/>
      <c r="I5" s="19"/>
      <c r="J5" s="19"/>
      <c r="K5" s="33" t="s">
        <v>72</v>
      </c>
      <c r="L5" s="33"/>
      <c r="M5" s="20"/>
      <c r="N5" s="14" t="s">
        <v>73</v>
      </c>
      <c r="O5" s="14"/>
      <c r="P5" s="14"/>
      <c r="Q5" s="14"/>
      <c r="R5" s="14"/>
      <c r="S5" s="14"/>
      <c r="T5" s="14"/>
      <c r="U5" s="21" t="s">
        <v>55</v>
      </c>
      <c r="V5" s="21"/>
      <c r="W5" s="29"/>
    </row>
    <row r="6" spans="1:23" s="45" customFormat="1" ht="38.25" customHeight="1" x14ac:dyDescent="0.15">
      <c r="A6" s="38" t="s">
        <v>50</v>
      </c>
      <c r="B6" s="38" t="s">
        <v>49</v>
      </c>
      <c r="C6" s="38" t="s">
        <v>48</v>
      </c>
      <c r="D6" s="38" t="s">
        <v>47</v>
      </c>
      <c r="E6" s="38" t="s">
        <v>46</v>
      </c>
      <c r="F6" s="39" t="s">
        <v>45</v>
      </c>
      <c r="G6" s="72" t="s">
        <v>44</v>
      </c>
      <c r="H6" s="40" t="s">
        <v>43</v>
      </c>
      <c r="I6" s="40" t="s">
        <v>42</v>
      </c>
      <c r="J6" s="40" t="s">
        <v>41</v>
      </c>
      <c r="K6" s="41" t="s">
        <v>40</v>
      </c>
      <c r="L6" s="41" t="s">
        <v>39</v>
      </c>
      <c r="M6" s="41" t="s">
        <v>26</v>
      </c>
      <c r="N6" s="42" t="s">
        <v>38</v>
      </c>
      <c r="O6" s="42" t="s">
        <v>37</v>
      </c>
      <c r="P6" s="42" t="s">
        <v>36</v>
      </c>
      <c r="Q6" s="42" t="s">
        <v>85</v>
      </c>
      <c r="R6" s="42" t="s">
        <v>35</v>
      </c>
      <c r="S6" s="42" t="s">
        <v>34</v>
      </c>
      <c r="T6" s="42" t="s">
        <v>33</v>
      </c>
      <c r="U6" s="43" t="s">
        <v>54</v>
      </c>
      <c r="V6" s="44" t="s">
        <v>31</v>
      </c>
      <c r="W6" s="44" t="s">
        <v>71</v>
      </c>
    </row>
    <row r="7" spans="1:23" s="15" customFormat="1" ht="15" customHeight="1" x14ac:dyDescent="0.2">
      <c r="A7" s="22">
        <v>1</v>
      </c>
      <c r="B7" s="23">
        <v>2</v>
      </c>
      <c r="C7" s="22">
        <v>3</v>
      </c>
      <c r="D7" s="24">
        <v>4</v>
      </c>
      <c r="E7" s="22">
        <v>5</v>
      </c>
      <c r="F7" s="25">
        <v>6</v>
      </c>
      <c r="G7" s="25">
        <v>7</v>
      </c>
      <c r="H7" s="25">
        <v>8</v>
      </c>
      <c r="I7" s="26">
        <v>9</v>
      </c>
      <c r="J7" s="26">
        <v>10</v>
      </c>
      <c r="K7" s="27">
        <v>11</v>
      </c>
      <c r="L7" s="27">
        <v>12</v>
      </c>
      <c r="M7" s="27">
        <v>13</v>
      </c>
      <c r="N7" s="28">
        <v>14</v>
      </c>
      <c r="O7" s="28">
        <v>15</v>
      </c>
      <c r="P7" s="28">
        <v>16</v>
      </c>
      <c r="Q7" s="28">
        <v>17</v>
      </c>
      <c r="R7" s="28">
        <v>18</v>
      </c>
      <c r="S7" s="28">
        <v>19</v>
      </c>
      <c r="T7" s="28">
        <v>20</v>
      </c>
      <c r="U7" s="29">
        <v>21</v>
      </c>
      <c r="V7" s="29">
        <v>22</v>
      </c>
      <c r="W7" s="29">
        <v>23</v>
      </c>
    </row>
    <row r="8" spans="1:23" s="50" customFormat="1" ht="35.1" customHeight="1" x14ac:dyDescent="0.2">
      <c r="A8" s="46" t="s">
        <v>86</v>
      </c>
      <c r="B8" s="47" t="s">
        <v>152</v>
      </c>
      <c r="C8" s="48" t="s">
        <v>96</v>
      </c>
      <c r="D8" s="48" t="s">
        <v>87</v>
      </c>
      <c r="E8" s="47" t="s">
        <v>88</v>
      </c>
      <c r="F8" s="83">
        <v>1261937</v>
      </c>
      <c r="G8" s="83">
        <v>1253093</v>
      </c>
      <c r="H8" s="84">
        <v>1234147.42</v>
      </c>
      <c r="I8" s="84">
        <v>1234147.42</v>
      </c>
      <c r="J8" s="84">
        <f>1731339.76-J53</f>
        <v>1231341.6000000001</v>
      </c>
      <c r="K8" s="46" t="s">
        <v>89</v>
      </c>
      <c r="L8" s="46" t="s">
        <v>27</v>
      </c>
      <c r="M8" s="46" t="s">
        <v>90</v>
      </c>
      <c r="N8" s="46" t="s">
        <v>91</v>
      </c>
      <c r="O8" s="46" t="s">
        <v>27</v>
      </c>
      <c r="P8" s="47" t="s">
        <v>92</v>
      </c>
      <c r="Q8" s="49" t="s">
        <v>93</v>
      </c>
      <c r="R8" s="47">
        <v>325449</v>
      </c>
      <c r="S8" s="47">
        <v>325449</v>
      </c>
      <c r="T8" s="47">
        <v>324685</v>
      </c>
      <c r="U8" s="47">
        <f>+T8</f>
        <v>324685</v>
      </c>
      <c r="V8" s="47">
        <f>+S8</f>
        <v>325449</v>
      </c>
      <c r="W8" s="46" t="s">
        <v>94</v>
      </c>
    </row>
    <row r="9" spans="1:23" s="50" customFormat="1" ht="35.1" customHeight="1" x14ac:dyDescent="0.2">
      <c r="A9" s="46" t="s">
        <v>86</v>
      </c>
      <c r="B9" s="47" t="s">
        <v>153</v>
      </c>
      <c r="C9" s="48" t="s">
        <v>95</v>
      </c>
      <c r="D9" s="70" t="s">
        <v>87</v>
      </c>
      <c r="E9" s="69" t="s">
        <v>88</v>
      </c>
      <c r="F9" s="83">
        <v>337684</v>
      </c>
      <c r="G9" s="83">
        <v>307252.40000000002</v>
      </c>
      <c r="H9" s="84">
        <v>305354.84000000003</v>
      </c>
      <c r="I9" s="84">
        <v>305354.84000000003</v>
      </c>
      <c r="J9" s="84">
        <v>304704.89</v>
      </c>
      <c r="K9" s="46" t="s">
        <v>89</v>
      </c>
      <c r="L9" s="46" t="s">
        <v>97</v>
      </c>
      <c r="M9" s="46" t="s">
        <v>98</v>
      </c>
      <c r="N9" s="46" t="s">
        <v>103</v>
      </c>
      <c r="O9" s="46" t="s">
        <v>29</v>
      </c>
      <c r="P9" s="47" t="s">
        <v>92</v>
      </c>
      <c r="Q9" s="49" t="s">
        <v>99</v>
      </c>
      <c r="R9" s="47">
        <v>5549</v>
      </c>
      <c r="S9" s="47">
        <v>5549</v>
      </c>
      <c r="T9" s="47">
        <v>6777</v>
      </c>
      <c r="U9" s="47">
        <f t="shared" ref="U9:U79" si="0">+T9</f>
        <v>6777</v>
      </c>
      <c r="V9" s="47">
        <f t="shared" ref="V9:V79" si="1">+S9</f>
        <v>5549</v>
      </c>
      <c r="W9" s="46" t="s">
        <v>100</v>
      </c>
    </row>
    <row r="10" spans="1:23" s="50" customFormat="1" ht="35.1" customHeight="1" x14ac:dyDescent="0.2">
      <c r="A10" s="46" t="s">
        <v>86</v>
      </c>
      <c r="B10" s="47" t="s">
        <v>154</v>
      </c>
      <c r="C10" s="48" t="s">
        <v>101</v>
      </c>
      <c r="D10" s="70" t="s">
        <v>87</v>
      </c>
      <c r="E10" s="69" t="s">
        <v>88</v>
      </c>
      <c r="F10" s="83">
        <v>452042</v>
      </c>
      <c r="G10" s="83">
        <v>434281.3</v>
      </c>
      <c r="H10" s="84">
        <v>433289.48</v>
      </c>
      <c r="I10" s="84">
        <v>433289.48</v>
      </c>
      <c r="J10" s="84">
        <f t="shared" ref="J10:J22" si="2">+I10</f>
        <v>433289.48</v>
      </c>
      <c r="K10" s="46" t="s">
        <v>89</v>
      </c>
      <c r="L10" s="46" t="s">
        <v>97</v>
      </c>
      <c r="M10" s="46" t="s">
        <v>102</v>
      </c>
      <c r="N10" s="46" t="s">
        <v>104</v>
      </c>
      <c r="O10" s="46" t="s">
        <v>29</v>
      </c>
      <c r="P10" s="47" t="s">
        <v>92</v>
      </c>
      <c r="Q10" s="49" t="s">
        <v>105</v>
      </c>
      <c r="R10" s="47">
        <v>11934</v>
      </c>
      <c r="S10" s="47">
        <v>11934</v>
      </c>
      <c r="T10" s="47">
        <v>12215</v>
      </c>
      <c r="U10" s="47">
        <f t="shared" si="0"/>
        <v>12215</v>
      </c>
      <c r="V10" s="47">
        <f t="shared" si="1"/>
        <v>11934</v>
      </c>
      <c r="W10" s="46" t="s">
        <v>106</v>
      </c>
    </row>
    <row r="11" spans="1:23" s="50" customFormat="1" ht="35.1" customHeight="1" x14ac:dyDescent="0.2">
      <c r="A11" s="46" t="s">
        <v>86</v>
      </c>
      <c r="B11" s="47" t="s">
        <v>155</v>
      </c>
      <c r="C11" s="48" t="s">
        <v>107</v>
      </c>
      <c r="D11" s="70" t="s">
        <v>87</v>
      </c>
      <c r="E11" s="69" t="s">
        <v>88</v>
      </c>
      <c r="F11" s="83">
        <v>1036727</v>
      </c>
      <c r="G11" s="83">
        <v>880686.54</v>
      </c>
      <c r="H11" s="84">
        <v>869680.54</v>
      </c>
      <c r="I11" s="84">
        <v>869680.54</v>
      </c>
      <c r="J11" s="84">
        <f t="shared" si="2"/>
        <v>869680.54</v>
      </c>
      <c r="K11" s="46" t="s">
        <v>89</v>
      </c>
      <c r="L11" s="46" t="s">
        <v>97</v>
      </c>
      <c r="M11" s="46" t="s">
        <v>108</v>
      </c>
      <c r="N11" s="46" t="s">
        <v>109</v>
      </c>
      <c r="O11" s="46" t="s">
        <v>29</v>
      </c>
      <c r="P11" s="47" t="s">
        <v>92</v>
      </c>
      <c r="Q11" s="49" t="s">
        <v>110</v>
      </c>
      <c r="R11" s="47">
        <v>271563</v>
      </c>
      <c r="S11" s="47">
        <v>271563</v>
      </c>
      <c r="T11" s="47">
        <v>272495</v>
      </c>
      <c r="U11" s="47">
        <f t="shared" si="0"/>
        <v>272495</v>
      </c>
      <c r="V11" s="47">
        <f t="shared" si="1"/>
        <v>271563</v>
      </c>
      <c r="W11" s="46" t="s">
        <v>94</v>
      </c>
    </row>
    <row r="12" spans="1:23" s="50" customFormat="1" ht="35.1" customHeight="1" x14ac:dyDescent="0.2">
      <c r="A12" s="46" t="s">
        <v>86</v>
      </c>
      <c r="B12" s="47" t="s">
        <v>156</v>
      </c>
      <c r="C12" s="48" t="s">
        <v>121</v>
      </c>
      <c r="D12" s="70" t="s">
        <v>87</v>
      </c>
      <c r="E12" s="69" t="s">
        <v>88</v>
      </c>
      <c r="F12" s="83">
        <v>5873348</v>
      </c>
      <c r="G12" s="83">
        <v>5568571.04</v>
      </c>
      <c r="H12" s="84">
        <v>5505176.1500000004</v>
      </c>
      <c r="I12" s="84">
        <v>5505176.1500000004</v>
      </c>
      <c r="J12" s="84">
        <f>5505176.15-1998</f>
        <v>5503178.1500000004</v>
      </c>
      <c r="K12" s="46" t="s">
        <v>89</v>
      </c>
      <c r="L12" s="46" t="s">
        <v>97</v>
      </c>
      <c r="M12" s="46" t="s">
        <v>122</v>
      </c>
      <c r="N12" s="46" t="s">
        <v>123</v>
      </c>
      <c r="O12" s="46" t="s">
        <v>29</v>
      </c>
      <c r="P12" s="47" t="s">
        <v>92</v>
      </c>
      <c r="Q12" s="49" t="s">
        <v>124</v>
      </c>
      <c r="R12" s="47">
        <v>12684</v>
      </c>
      <c r="S12" s="47">
        <v>12684</v>
      </c>
      <c r="T12" s="47">
        <v>12790</v>
      </c>
      <c r="U12" s="47">
        <f t="shared" si="0"/>
        <v>12790</v>
      </c>
      <c r="V12" s="47">
        <f t="shared" si="1"/>
        <v>12684</v>
      </c>
      <c r="W12" s="46" t="s">
        <v>111</v>
      </c>
    </row>
    <row r="13" spans="1:23" s="50" customFormat="1" ht="35.1" customHeight="1" x14ac:dyDescent="0.2">
      <c r="A13" s="46" t="s">
        <v>86</v>
      </c>
      <c r="B13" s="47" t="s">
        <v>157</v>
      </c>
      <c r="C13" s="48" t="s">
        <v>125</v>
      </c>
      <c r="D13" s="70" t="s">
        <v>87</v>
      </c>
      <c r="E13" s="69" t="s">
        <v>88</v>
      </c>
      <c r="F13" s="83">
        <v>475769</v>
      </c>
      <c r="G13" s="83">
        <v>412519</v>
      </c>
      <c r="H13" s="84">
        <v>385347.44</v>
      </c>
      <c r="I13" s="84">
        <v>385347.44</v>
      </c>
      <c r="J13" s="84">
        <f t="shared" si="2"/>
        <v>385347.44</v>
      </c>
      <c r="K13" s="46" t="s">
        <v>89</v>
      </c>
      <c r="L13" s="46" t="s">
        <v>97</v>
      </c>
      <c r="M13" s="46" t="s">
        <v>126</v>
      </c>
      <c r="N13" s="46" t="s">
        <v>127</v>
      </c>
      <c r="O13" s="46" t="s">
        <v>29</v>
      </c>
      <c r="P13" s="47" t="s">
        <v>92</v>
      </c>
      <c r="Q13" s="49" t="s">
        <v>128</v>
      </c>
      <c r="R13" s="47">
        <v>731</v>
      </c>
      <c r="S13" s="47">
        <v>731</v>
      </c>
      <c r="T13" s="47">
        <v>546</v>
      </c>
      <c r="U13" s="47">
        <f t="shared" si="0"/>
        <v>546</v>
      </c>
      <c r="V13" s="47">
        <f t="shared" si="1"/>
        <v>731</v>
      </c>
      <c r="W13" s="46" t="s">
        <v>111</v>
      </c>
    </row>
    <row r="14" spans="1:23" s="50" customFormat="1" ht="35.1" customHeight="1" x14ac:dyDescent="0.2">
      <c r="A14" s="46" t="s">
        <v>86</v>
      </c>
      <c r="B14" s="47" t="s">
        <v>158</v>
      </c>
      <c r="C14" s="48" t="s">
        <v>129</v>
      </c>
      <c r="D14" s="70" t="s">
        <v>87</v>
      </c>
      <c r="E14" s="69" t="s">
        <v>88</v>
      </c>
      <c r="F14" s="83">
        <v>1960624</v>
      </c>
      <c r="G14" s="83">
        <v>1806042.22</v>
      </c>
      <c r="H14" s="84">
        <v>1774607.76</v>
      </c>
      <c r="I14" s="84">
        <v>1774607.76</v>
      </c>
      <c r="J14" s="84">
        <f t="shared" si="2"/>
        <v>1774607.76</v>
      </c>
      <c r="K14" s="46" t="s">
        <v>89</v>
      </c>
      <c r="L14" s="46" t="s">
        <v>97</v>
      </c>
      <c r="M14" s="46" t="s">
        <v>130</v>
      </c>
      <c r="N14" s="46" t="s">
        <v>131</v>
      </c>
      <c r="O14" s="46" t="s">
        <v>29</v>
      </c>
      <c r="P14" s="47" t="s">
        <v>92</v>
      </c>
      <c r="Q14" s="49" t="s">
        <v>132</v>
      </c>
      <c r="R14" s="47">
        <v>3959</v>
      </c>
      <c r="S14" s="47">
        <v>3959</v>
      </c>
      <c r="T14" s="47">
        <v>4103</v>
      </c>
      <c r="U14" s="47">
        <f t="shared" si="0"/>
        <v>4103</v>
      </c>
      <c r="V14" s="47">
        <f t="shared" si="1"/>
        <v>3959</v>
      </c>
      <c r="W14" s="46" t="s">
        <v>111</v>
      </c>
    </row>
    <row r="15" spans="1:23" s="50" customFormat="1" ht="35.1" customHeight="1" x14ac:dyDescent="0.2">
      <c r="A15" s="46" t="s">
        <v>86</v>
      </c>
      <c r="B15" s="47" t="s">
        <v>159</v>
      </c>
      <c r="C15" s="48" t="s">
        <v>133</v>
      </c>
      <c r="D15" s="70" t="s">
        <v>87</v>
      </c>
      <c r="E15" s="69" t="s">
        <v>88</v>
      </c>
      <c r="F15" s="83">
        <v>203892</v>
      </c>
      <c r="G15" s="83">
        <v>190072</v>
      </c>
      <c r="H15" s="84">
        <v>178227.84</v>
      </c>
      <c r="I15" s="84">
        <v>178227.84</v>
      </c>
      <c r="J15" s="84">
        <f t="shared" si="2"/>
        <v>178227.84</v>
      </c>
      <c r="K15" s="46" t="s">
        <v>89</v>
      </c>
      <c r="L15" s="46" t="s">
        <v>97</v>
      </c>
      <c r="M15" s="46" t="s">
        <v>134</v>
      </c>
      <c r="N15" s="46" t="s">
        <v>135</v>
      </c>
      <c r="O15" s="46" t="s">
        <v>29</v>
      </c>
      <c r="P15" s="47" t="s">
        <v>92</v>
      </c>
      <c r="Q15" s="49" t="s">
        <v>136</v>
      </c>
      <c r="R15" s="47">
        <v>255</v>
      </c>
      <c r="S15" s="47">
        <v>255</v>
      </c>
      <c r="T15" s="47">
        <v>253</v>
      </c>
      <c r="U15" s="47">
        <f t="shared" si="0"/>
        <v>253</v>
      </c>
      <c r="V15" s="47">
        <f t="shared" si="1"/>
        <v>255</v>
      </c>
      <c r="W15" s="46" t="s">
        <v>111</v>
      </c>
    </row>
    <row r="16" spans="1:23" s="50" customFormat="1" ht="35.1" customHeight="1" x14ac:dyDescent="0.2">
      <c r="A16" s="46" t="s">
        <v>86</v>
      </c>
      <c r="B16" s="47" t="s">
        <v>160</v>
      </c>
      <c r="C16" s="48" t="s">
        <v>137</v>
      </c>
      <c r="D16" s="70" t="s">
        <v>87</v>
      </c>
      <c r="E16" s="69" t="s">
        <v>88</v>
      </c>
      <c r="F16" s="83">
        <v>136968</v>
      </c>
      <c r="G16" s="83">
        <v>179215.39</v>
      </c>
      <c r="H16" s="84">
        <v>172506.13</v>
      </c>
      <c r="I16" s="84">
        <v>172506.13</v>
      </c>
      <c r="J16" s="84">
        <f t="shared" si="2"/>
        <v>172506.13</v>
      </c>
      <c r="K16" s="46" t="s">
        <v>89</v>
      </c>
      <c r="L16" s="46" t="s">
        <v>97</v>
      </c>
      <c r="M16" s="46" t="s">
        <v>138</v>
      </c>
      <c r="N16" s="46" t="s">
        <v>139</v>
      </c>
      <c r="O16" s="46" t="s">
        <v>29</v>
      </c>
      <c r="P16" s="47" t="s">
        <v>92</v>
      </c>
      <c r="Q16" s="49" t="s">
        <v>140</v>
      </c>
      <c r="R16" s="47">
        <v>231</v>
      </c>
      <c r="S16" s="47">
        <v>231</v>
      </c>
      <c r="T16" s="47">
        <v>206</v>
      </c>
      <c r="U16" s="47">
        <f t="shared" si="0"/>
        <v>206</v>
      </c>
      <c r="V16" s="47">
        <f t="shared" si="1"/>
        <v>231</v>
      </c>
      <c r="W16" s="46" t="s">
        <v>111</v>
      </c>
    </row>
    <row r="17" spans="1:23" s="50" customFormat="1" ht="35.1" customHeight="1" x14ac:dyDescent="0.2">
      <c r="A17" s="46" t="s">
        <v>86</v>
      </c>
      <c r="B17" s="47" t="s">
        <v>161</v>
      </c>
      <c r="C17" s="48" t="s">
        <v>273</v>
      </c>
      <c r="D17" s="70" t="s">
        <v>87</v>
      </c>
      <c r="E17" s="69" t="s">
        <v>88</v>
      </c>
      <c r="F17" s="83">
        <v>81746</v>
      </c>
      <c r="G17" s="83">
        <v>78746</v>
      </c>
      <c r="H17" s="84">
        <v>63489.89</v>
      </c>
      <c r="I17" s="84">
        <v>63489.89</v>
      </c>
      <c r="J17" s="84">
        <f t="shared" si="2"/>
        <v>63489.89</v>
      </c>
      <c r="K17" s="46" t="s">
        <v>89</v>
      </c>
      <c r="L17" s="46" t="s">
        <v>97</v>
      </c>
      <c r="M17" s="46" t="s">
        <v>141</v>
      </c>
      <c r="N17" s="46" t="s">
        <v>142</v>
      </c>
      <c r="O17" s="46" t="s">
        <v>29</v>
      </c>
      <c r="P17" s="47" t="s">
        <v>92</v>
      </c>
      <c r="Q17" s="49" t="s">
        <v>143</v>
      </c>
      <c r="R17" s="47">
        <v>49</v>
      </c>
      <c r="S17" s="47">
        <v>49</v>
      </c>
      <c r="T17" s="47">
        <v>2</v>
      </c>
      <c r="U17" s="47">
        <f t="shared" si="0"/>
        <v>2</v>
      </c>
      <c r="V17" s="47">
        <f t="shared" si="1"/>
        <v>49</v>
      </c>
      <c r="W17" s="46" t="s">
        <v>111</v>
      </c>
    </row>
    <row r="18" spans="1:23" s="50" customFormat="1" ht="35.1" customHeight="1" x14ac:dyDescent="0.2">
      <c r="A18" s="46" t="s">
        <v>86</v>
      </c>
      <c r="B18" s="47" t="s">
        <v>162</v>
      </c>
      <c r="C18" s="48" t="s">
        <v>144</v>
      </c>
      <c r="D18" s="70" t="s">
        <v>87</v>
      </c>
      <c r="E18" s="69" t="s">
        <v>88</v>
      </c>
      <c r="F18" s="83">
        <v>84486</v>
      </c>
      <c r="G18" s="83">
        <v>101363.22</v>
      </c>
      <c r="H18" s="84">
        <v>98321.06</v>
      </c>
      <c r="I18" s="84">
        <v>98321.06</v>
      </c>
      <c r="J18" s="84">
        <f t="shared" si="2"/>
        <v>98321.06</v>
      </c>
      <c r="K18" s="46" t="s">
        <v>89</v>
      </c>
      <c r="L18" s="46" t="s">
        <v>97</v>
      </c>
      <c r="M18" s="46" t="s">
        <v>145</v>
      </c>
      <c r="N18" s="46" t="s">
        <v>146</v>
      </c>
      <c r="O18" s="46" t="s">
        <v>29</v>
      </c>
      <c r="P18" s="47" t="s">
        <v>92</v>
      </c>
      <c r="Q18" s="49" t="s">
        <v>147</v>
      </c>
      <c r="R18" s="47">
        <v>23</v>
      </c>
      <c r="S18" s="47">
        <v>23</v>
      </c>
      <c r="T18" s="47">
        <v>0</v>
      </c>
      <c r="U18" s="47">
        <f t="shared" si="0"/>
        <v>0</v>
      </c>
      <c r="V18" s="47">
        <f t="shared" si="1"/>
        <v>23</v>
      </c>
      <c r="W18" s="46" t="s">
        <v>111</v>
      </c>
    </row>
    <row r="19" spans="1:23" s="50" customFormat="1" ht="35.1" customHeight="1" x14ac:dyDescent="0.2">
      <c r="A19" s="46" t="s">
        <v>86</v>
      </c>
      <c r="B19" s="47" t="s">
        <v>163</v>
      </c>
      <c r="C19" s="48" t="s">
        <v>148</v>
      </c>
      <c r="D19" s="70" t="s">
        <v>87</v>
      </c>
      <c r="E19" s="69" t="s">
        <v>88</v>
      </c>
      <c r="F19" s="83">
        <v>137362</v>
      </c>
      <c r="G19" s="83">
        <v>155495.22</v>
      </c>
      <c r="H19" s="84">
        <v>152585.94</v>
      </c>
      <c r="I19" s="84">
        <v>152585.94</v>
      </c>
      <c r="J19" s="84">
        <f t="shared" si="2"/>
        <v>152585.94</v>
      </c>
      <c r="K19" s="46" t="s">
        <v>89</v>
      </c>
      <c r="L19" s="46" t="s">
        <v>97</v>
      </c>
      <c r="M19" s="46" t="s">
        <v>149</v>
      </c>
      <c r="N19" s="46" t="s">
        <v>150</v>
      </c>
      <c r="O19" s="46" t="s">
        <v>29</v>
      </c>
      <c r="P19" s="47" t="s">
        <v>92</v>
      </c>
      <c r="Q19" s="49" t="s">
        <v>151</v>
      </c>
      <c r="R19" s="47">
        <v>19</v>
      </c>
      <c r="S19" s="47">
        <v>19</v>
      </c>
      <c r="T19" s="47">
        <v>19</v>
      </c>
      <c r="U19" s="47">
        <f t="shared" si="0"/>
        <v>19</v>
      </c>
      <c r="V19" s="47">
        <f t="shared" si="1"/>
        <v>19</v>
      </c>
      <c r="W19" s="46" t="s">
        <v>111</v>
      </c>
    </row>
    <row r="20" spans="1:23" s="50" customFormat="1" ht="35.1" customHeight="1" x14ac:dyDescent="0.2">
      <c r="A20" s="46" t="s">
        <v>86</v>
      </c>
      <c r="B20" s="47" t="s">
        <v>164</v>
      </c>
      <c r="C20" s="48" t="s">
        <v>112</v>
      </c>
      <c r="D20" s="70" t="s">
        <v>87</v>
      </c>
      <c r="E20" s="69" t="s">
        <v>88</v>
      </c>
      <c r="F20" s="83">
        <v>279831</v>
      </c>
      <c r="G20" s="83">
        <v>167583.04999999999</v>
      </c>
      <c r="H20" s="84">
        <v>165757.84</v>
      </c>
      <c r="I20" s="84">
        <v>165757.84</v>
      </c>
      <c r="J20" s="84">
        <v>163690.85</v>
      </c>
      <c r="K20" s="46" t="s">
        <v>89</v>
      </c>
      <c r="L20" s="46" t="s">
        <v>97</v>
      </c>
      <c r="M20" s="46" t="s">
        <v>113</v>
      </c>
      <c r="N20" s="46" t="s">
        <v>114</v>
      </c>
      <c r="O20" s="46" t="s">
        <v>29</v>
      </c>
      <c r="P20" s="47" t="s">
        <v>92</v>
      </c>
      <c r="Q20" s="49" t="s">
        <v>115</v>
      </c>
      <c r="R20" s="47">
        <v>6580</v>
      </c>
      <c r="S20" s="47">
        <v>6580</v>
      </c>
      <c r="T20" s="47">
        <v>2489</v>
      </c>
      <c r="U20" s="47">
        <f t="shared" si="0"/>
        <v>2489</v>
      </c>
      <c r="V20" s="47">
        <f t="shared" si="1"/>
        <v>6580</v>
      </c>
      <c r="W20" s="46" t="s">
        <v>111</v>
      </c>
    </row>
    <row r="21" spans="1:23" s="50" customFormat="1" ht="35.1" customHeight="1" x14ac:dyDescent="0.2">
      <c r="A21" s="46" t="s">
        <v>86</v>
      </c>
      <c r="B21" s="47" t="s">
        <v>165</v>
      </c>
      <c r="C21" s="48" t="s">
        <v>116</v>
      </c>
      <c r="D21" s="70" t="s">
        <v>87</v>
      </c>
      <c r="E21" s="69" t="s">
        <v>88</v>
      </c>
      <c r="F21" s="83">
        <v>276431</v>
      </c>
      <c r="G21" s="83">
        <v>157305.79999999999</v>
      </c>
      <c r="H21" s="84">
        <v>156183.6</v>
      </c>
      <c r="I21" s="84">
        <v>156183.6</v>
      </c>
      <c r="J21" s="84">
        <f t="shared" si="2"/>
        <v>156183.6</v>
      </c>
      <c r="K21" s="46" t="s">
        <v>89</v>
      </c>
      <c r="L21" s="46" t="s">
        <v>97</v>
      </c>
      <c r="M21" s="46" t="s">
        <v>117</v>
      </c>
      <c r="N21" s="46" t="s">
        <v>118</v>
      </c>
      <c r="O21" s="46" t="s">
        <v>29</v>
      </c>
      <c r="P21" s="47" t="s">
        <v>92</v>
      </c>
      <c r="Q21" s="49" t="s">
        <v>119</v>
      </c>
      <c r="R21" s="47">
        <v>7222</v>
      </c>
      <c r="S21" s="47">
        <v>7222</v>
      </c>
      <c r="T21" s="47">
        <v>8898</v>
      </c>
      <c r="U21" s="47">
        <f t="shared" si="0"/>
        <v>8898</v>
      </c>
      <c r="V21" s="47">
        <f t="shared" si="1"/>
        <v>7222</v>
      </c>
      <c r="W21" s="46" t="s">
        <v>120</v>
      </c>
    </row>
    <row r="22" spans="1:23" s="50" customFormat="1" ht="35.1" customHeight="1" x14ac:dyDescent="0.2">
      <c r="A22" s="46" t="s">
        <v>86</v>
      </c>
      <c r="B22" s="47">
        <v>2013</v>
      </c>
      <c r="C22" s="48" t="s">
        <v>253</v>
      </c>
      <c r="D22" s="70" t="s">
        <v>87</v>
      </c>
      <c r="E22" s="69" t="s">
        <v>88</v>
      </c>
      <c r="F22" s="83">
        <v>0</v>
      </c>
      <c r="G22" s="83">
        <v>1310537.2</v>
      </c>
      <c r="H22" s="84">
        <v>1298406.49</v>
      </c>
      <c r="I22" s="84">
        <v>1298406.49</v>
      </c>
      <c r="J22" s="84">
        <f t="shared" si="2"/>
        <v>1298406.49</v>
      </c>
      <c r="K22" s="46" t="s">
        <v>89</v>
      </c>
      <c r="L22" s="46" t="s">
        <v>29</v>
      </c>
      <c r="M22" s="46" t="s">
        <v>328</v>
      </c>
      <c r="N22" s="46" t="s">
        <v>331</v>
      </c>
      <c r="O22" s="46" t="s">
        <v>29</v>
      </c>
      <c r="P22" s="47" t="s">
        <v>92</v>
      </c>
      <c r="Q22" s="49" t="s">
        <v>329</v>
      </c>
      <c r="R22" s="47">
        <v>4300</v>
      </c>
      <c r="S22" s="47">
        <v>4300</v>
      </c>
      <c r="T22" s="47">
        <v>3678</v>
      </c>
      <c r="U22" s="47">
        <f t="shared" si="0"/>
        <v>3678</v>
      </c>
      <c r="V22" s="47">
        <f t="shared" si="1"/>
        <v>4300</v>
      </c>
      <c r="W22" s="46" t="s">
        <v>333</v>
      </c>
    </row>
    <row r="23" spans="1:23" s="50" customFormat="1" ht="35.1" customHeight="1" x14ac:dyDescent="0.2">
      <c r="A23" s="46" t="s">
        <v>86</v>
      </c>
      <c r="B23" s="47">
        <v>3035</v>
      </c>
      <c r="C23" s="48" t="s">
        <v>294</v>
      </c>
      <c r="D23" s="70" t="s">
        <v>87</v>
      </c>
      <c r="E23" s="69" t="s">
        <v>88</v>
      </c>
      <c r="F23" s="83">
        <v>0</v>
      </c>
      <c r="G23" s="83">
        <v>19716.86</v>
      </c>
      <c r="H23" s="84">
        <v>19621.34</v>
      </c>
      <c r="I23" s="84">
        <v>19621.34</v>
      </c>
      <c r="J23" s="84">
        <v>19621.34</v>
      </c>
      <c r="K23" s="46" t="s">
        <v>89</v>
      </c>
      <c r="L23" s="46" t="s">
        <v>29</v>
      </c>
      <c r="M23" s="46" t="s">
        <v>330</v>
      </c>
      <c r="N23" s="46" t="s">
        <v>332</v>
      </c>
      <c r="O23" s="46" t="s">
        <v>29</v>
      </c>
      <c r="P23" s="47" t="s">
        <v>92</v>
      </c>
      <c r="Q23" s="49" t="s">
        <v>329</v>
      </c>
      <c r="R23" s="47">
        <v>350</v>
      </c>
      <c r="S23" s="47">
        <v>350</v>
      </c>
      <c r="T23" s="47">
        <v>214</v>
      </c>
      <c r="U23" s="47">
        <f t="shared" si="0"/>
        <v>214</v>
      </c>
      <c r="V23" s="47">
        <f t="shared" si="1"/>
        <v>350</v>
      </c>
      <c r="W23" s="46" t="s">
        <v>333</v>
      </c>
    </row>
    <row r="24" spans="1:23" s="50" customFormat="1" ht="35.1" customHeight="1" x14ac:dyDescent="0.2">
      <c r="A24" s="46" t="s">
        <v>86</v>
      </c>
      <c r="B24" s="47">
        <v>3018</v>
      </c>
      <c r="C24" s="48" t="s">
        <v>295</v>
      </c>
      <c r="D24" s="70" t="s">
        <v>87</v>
      </c>
      <c r="E24" s="69" t="s">
        <v>88</v>
      </c>
      <c r="F24" s="83">
        <v>0</v>
      </c>
      <c r="G24" s="83">
        <v>5000</v>
      </c>
      <c r="H24" s="84">
        <v>4999.83</v>
      </c>
      <c r="I24" s="84">
        <v>4999.83</v>
      </c>
      <c r="J24" s="84">
        <v>4999.83</v>
      </c>
      <c r="K24" s="46" t="s">
        <v>89</v>
      </c>
      <c r="L24" s="46" t="s">
        <v>29</v>
      </c>
      <c r="M24" s="46" t="s">
        <v>335</v>
      </c>
      <c r="N24" s="46" t="s">
        <v>336</v>
      </c>
      <c r="O24" s="46" t="s">
        <v>29</v>
      </c>
      <c r="P24" s="47" t="s">
        <v>92</v>
      </c>
      <c r="Q24" s="49" t="s">
        <v>337</v>
      </c>
      <c r="R24" s="47">
        <v>2000</v>
      </c>
      <c r="S24" s="47">
        <v>4300</v>
      </c>
      <c r="T24" s="47">
        <v>3678</v>
      </c>
      <c r="U24" s="47">
        <f t="shared" si="0"/>
        <v>3678</v>
      </c>
      <c r="V24" s="47">
        <f t="shared" si="1"/>
        <v>4300</v>
      </c>
      <c r="W24" s="46" t="s">
        <v>334</v>
      </c>
    </row>
    <row r="25" spans="1:23" s="50" customFormat="1" ht="35.1" customHeight="1" x14ac:dyDescent="0.2">
      <c r="A25" s="46" t="s">
        <v>86</v>
      </c>
      <c r="B25" s="47">
        <v>1005</v>
      </c>
      <c r="C25" s="47" t="s">
        <v>256</v>
      </c>
      <c r="D25" s="70" t="s">
        <v>87</v>
      </c>
      <c r="E25" s="69" t="s">
        <v>88</v>
      </c>
      <c r="F25" s="83">
        <v>1151418.06</v>
      </c>
      <c r="G25" s="83">
        <v>1245004.06</v>
      </c>
      <c r="H25" s="84">
        <v>1223616.49</v>
      </c>
      <c r="I25" s="84">
        <v>1223616.49</v>
      </c>
      <c r="J25" s="84">
        <v>1221293.8799999999</v>
      </c>
      <c r="K25" s="51" t="s">
        <v>89</v>
      </c>
      <c r="L25" s="47" t="s">
        <v>166</v>
      </c>
      <c r="M25" s="48" t="s">
        <v>167</v>
      </c>
      <c r="N25" s="48" t="s">
        <v>168</v>
      </c>
      <c r="O25" s="47" t="s">
        <v>166</v>
      </c>
      <c r="P25" s="47" t="s">
        <v>169</v>
      </c>
      <c r="Q25" s="47" t="s">
        <v>170</v>
      </c>
      <c r="R25" s="47">
        <v>50</v>
      </c>
      <c r="S25" s="47">
        <v>45</v>
      </c>
      <c r="T25" s="47">
        <v>48</v>
      </c>
      <c r="U25" s="47">
        <f t="shared" si="0"/>
        <v>48</v>
      </c>
      <c r="V25" s="47">
        <f t="shared" si="1"/>
        <v>45</v>
      </c>
      <c r="W25" s="52" t="s">
        <v>171</v>
      </c>
    </row>
    <row r="26" spans="1:23" s="50" customFormat="1" ht="35.1" customHeight="1" x14ac:dyDescent="0.2">
      <c r="A26" s="46" t="s">
        <v>86</v>
      </c>
      <c r="B26" s="47">
        <v>4001</v>
      </c>
      <c r="C26" s="47" t="s">
        <v>257</v>
      </c>
      <c r="D26" s="70" t="s">
        <v>87</v>
      </c>
      <c r="E26" s="69" t="s">
        <v>88</v>
      </c>
      <c r="F26" s="83">
        <v>1495482</v>
      </c>
      <c r="G26" s="83">
        <v>1397112.12</v>
      </c>
      <c r="H26" s="84">
        <v>1326065.8899999999</v>
      </c>
      <c r="I26" s="84">
        <v>1326065.8899999999</v>
      </c>
      <c r="J26" s="84">
        <v>1324720.1499999999</v>
      </c>
      <c r="K26" s="51" t="s">
        <v>89</v>
      </c>
      <c r="L26" s="47" t="s">
        <v>172</v>
      </c>
      <c r="M26" s="48" t="s">
        <v>173</v>
      </c>
      <c r="N26" s="48" t="s">
        <v>174</v>
      </c>
      <c r="O26" s="47" t="s">
        <v>172</v>
      </c>
      <c r="P26" s="47" t="s">
        <v>342</v>
      </c>
      <c r="Q26" s="53" t="s">
        <v>343</v>
      </c>
      <c r="R26" s="47">
        <v>100</v>
      </c>
      <c r="S26" s="47">
        <v>62</v>
      </c>
      <c r="T26" s="47">
        <v>57</v>
      </c>
      <c r="U26" s="47">
        <f t="shared" si="0"/>
        <v>57</v>
      </c>
      <c r="V26" s="47">
        <f t="shared" si="1"/>
        <v>62</v>
      </c>
      <c r="W26" s="52" t="s">
        <v>175</v>
      </c>
    </row>
    <row r="27" spans="1:23" s="50" customFormat="1" ht="35.1" customHeight="1" x14ac:dyDescent="0.2">
      <c r="A27" s="46" t="s">
        <v>86</v>
      </c>
      <c r="B27" s="47">
        <v>4002</v>
      </c>
      <c r="C27" s="47" t="s">
        <v>258</v>
      </c>
      <c r="D27" s="70" t="s">
        <v>87</v>
      </c>
      <c r="E27" s="69" t="s">
        <v>88</v>
      </c>
      <c r="F27" s="83">
        <v>2525119.4</v>
      </c>
      <c r="G27" s="83">
        <v>2196043.5</v>
      </c>
      <c r="H27" s="84">
        <v>2118340.29</v>
      </c>
      <c r="I27" s="84">
        <v>2118340.29</v>
      </c>
      <c r="J27" s="84">
        <v>2079525.43</v>
      </c>
      <c r="K27" s="51" t="s">
        <v>89</v>
      </c>
      <c r="L27" s="47" t="s">
        <v>30</v>
      </c>
      <c r="M27" s="48" t="s">
        <v>176</v>
      </c>
      <c r="N27" s="48" t="s">
        <v>177</v>
      </c>
      <c r="O27" s="47" t="s">
        <v>30</v>
      </c>
      <c r="P27" s="47" t="s">
        <v>178</v>
      </c>
      <c r="Q27" s="47" t="s">
        <v>179</v>
      </c>
      <c r="R27" s="47">
        <v>8</v>
      </c>
      <c r="S27" s="47">
        <v>8</v>
      </c>
      <c r="T27" s="47">
        <v>8</v>
      </c>
      <c r="U27" s="47">
        <f t="shared" si="0"/>
        <v>8</v>
      </c>
      <c r="V27" s="47">
        <f t="shared" si="1"/>
        <v>8</v>
      </c>
      <c r="W27" s="52" t="s">
        <v>180</v>
      </c>
    </row>
    <row r="28" spans="1:23" s="50" customFormat="1" ht="35.1" customHeight="1" x14ac:dyDescent="0.2">
      <c r="A28" s="46" t="s">
        <v>86</v>
      </c>
      <c r="B28" s="47">
        <v>4007</v>
      </c>
      <c r="C28" s="47" t="s">
        <v>259</v>
      </c>
      <c r="D28" s="70" t="s">
        <v>87</v>
      </c>
      <c r="E28" s="69" t="s">
        <v>88</v>
      </c>
      <c r="F28" s="83">
        <v>0</v>
      </c>
      <c r="G28" s="83">
        <v>3670078.51</v>
      </c>
      <c r="H28" s="84">
        <v>3540799.9</v>
      </c>
      <c r="I28" s="84">
        <v>3540799.9</v>
      </c>
      <c r="J28" s="84">
        <f>3540799.9-7344.21</f>
        <v>3533455.69</v>
      </c>
      <c r="K28" s="51" t="s">
        <v>89</v>
      </c>
      <c r="L28" s="47" t="s">
        <v>29</v>
      </c>
      <c r="M28" s="47" t="s">
        <v>181</v>
      </c>
      <c r="N28" s="68" t="s">
        <v>339</v>
      </c>
      <c r="O28" s="47" t="s">
        <v>29</v>
      </c>
      <c r="P28" s="47" t="s">
        <v>340</v>
      </c>
      <c r="Q28" s="53" t="s">
        <v>341</v>
      </c>
      <c r="R28" s="47">
        <v>6000</v>
      </c>
      <c r="S28" s="47">
        <v>6000</v>
      </c>
      <c r="T28" s="47">
        <v>5302</v>
      </c>
      <c r="U28" s="47">
        <f t="shared" si="0"/>
        <v>5302</v>
      </c>
      <c r="V28" s="47">
        <f t="shared" si="1"/>
        <v>6000</v>
      </c>
      <c r="W28" s="46" t="s">
        <v>338</v>
      </c>
    </row>
    <row r="29" spans="1:23" s="50" customFormat="1" ht="35.1" customHeight="1" x14ac:dyDescent="0.2">
      <c r="A29" s="46" t="s">
        <v>86</v>
      </c>
      <c r="B29" s="47">
        <v>4004</v>
      </c>
      <c r="C29" s="47" t="s">
        <v>260</v>
      </c>
      <c r="D29" s="70" t="s">
        <v>87</v>
      </c>
      <c r="E29" s="69" t="s">
        <v>88</v>
      </c>
      <c r="F29" s="83">
        <v>661360</v>
      </c>
      <c r="G29" s="83">
        <v>441860</v>
      </c>
      <c r="H29" s="84">
        <v>408436.76</v>
      </c>
      <c r="I29" s="84">
        <v>408436.76</v>
      </c>
      <c r="J29" s="84">
        <v>408137.76</v>
      </c>
      <c r="K29" s="51" t="s">
        <v>89</v>
      </c>
      <c r="L29" s="47" t="s">
        <v>166</v>
      </c>
      <c r="M29" s="47" t="s">
        <v>182</v>
      </c>
      <c r="N29" s="48" t="s">
        <v>183</v>
      </c>
      <c r="O29" s="47" t="s">
        <v>166</v>
      </c>
      <c r="P29" s="47" t="s">
        <v>184</v>
      </c>
      <c r="Q29" s="47" t="s">
        <v>185</v>
      </c>
      <c r="R29" s="47">
        <v>100</v>
      </c>
      <c r="S29" s="47">
        <v>100</v>
      </c>
      <c r="T29" s="47">
        <v>100</v>
      </c>
      <c r="U29" s="47">
        <f t="shared" si="0"/>
        <v>100</v>
      </c>
      <c r="V29" s="47">
        <f t="shared" si="1"/>
        <v>100</v>
      </c>
      <c r="W29" s="52" t="s">
        <v>186</v>
      </c>
    </row>
    <row r="30" spans="1:23" s="50" customFormat="1" ht="35.1" customHeight="1" x14ac:dyDescent="0.2">
      <c r="A30" s="46" t="s">
        <v>274</v>
      </c>
      <c r="B30" s="47">
        <v>1004</v>
      </c>
      <c r="C30" s="48" t="s">
        <v>261</v>
      </c>
      <c r="D30" s="70" t="s">
        <v>87</v>
      </c>
      <c r="E30" s="69" t="s">
        <v>88</v>
      </c>
      <c r="F30" s="83">
        <v>1817742</v>
      </c>
      <c r="G30" s="83">
        <v>1443962.16</v>
      </c>
      <c r="H30" s="84">
        <v>1412336.41</v>
      </c>
      <c r="I30" s="84">
        <v>1412336.41</v>
      </c>
      <c r="J30" s="84">
        <v>1407320</v>
      </c>
      <c r="K30" s="46" t="s">
        <v>89</v>
      </c>
      <c r="L30" s="46" t="s">
        <v>30</v>
      </c>
      <c r="M30" s="54" t="s">
        <v>187</v>
      </c>
      <c r="N30" s="55" t="s">
        <v>188</v>
      </c>
      <c r="O30" s="46" t="s">
        <v>30</v>
      </c>
      <c r="P30" s="47" t="s">
        <v>189</v>
      </c>
      <c r="Q30" s="53" t="s">
        <v>190</v>
      </c>
      <c r="R30" s="47">
        <v>100</v>
      </c>
      <c r="S30" s="47">
        <v>100</v>
      </c>
      <c r="T30" s="47">
        <v>99</v>
      </c>
      <c r="U30" s="47">
        <f t="shared" si="0"/>
        <v>99</v>
      </c>
      <c r="V30" s="47">
        <f t="shared" si="1"/>
        <v>100</v>
      </c>
      <c r="W30" s="46" t="s">
        <v>208</v>
      </c>
    </row>
    <row r="31" spans="1:23" s="50" customFormat="1" ht="35.1" customHeight="1" x14ac:dyDescent="0.2">
      <c r="A31" s="46" t="s">
        <v>274</v>
      </c>
      <c r="B31" s="47">
        <v>1007</v>
      </c>
      <c r="C31" s="48" t="s">
        <v>262</v>
      </c>
      <c r="D31" s="70" t="s">
        <v>87</v>
      </c>
      <c r="E31" s="69" t="s">
        <v>88</v>
      </c>
      <c r="F31" s="83">
        <v>1969731.32</v>
      </c>
      <c r="G31" s="83">
        <v>2016130.53</v>
      </c>
      <c r="H31" s="84">
        <v>1962830.89</v>
      </c>
      <c r="I31" s="84">
        <v>1962830.89</v>
      </c>
      <c r="J31" s="84">
        <v>1957333.52</v>
      </c>
      <c r="K31" s="46" t="s">
        <v>89</v>
      </c>
      <c r="L31" s="46" t="s">
        <v>30</v>
      </c>
      <c r="M31" s="54" t="s">
        <v>191</v>
      </c>
      <c r="N31" s="55" t="s">
        <v>192</v>
      </c>
      <c r="O31" s="46" t="s">
        <v>30</v>
      </c>
      <c r="P31" s="47" t="s">
        <v>193</v>
      </c>
      <c r="Q31" s="47" t="s">
        <v>194</v>
      </c>
      <c r="R31" s="47">
        <v>100</v>
      </c>
      <c r="S31" s="47">
        <v>100</v>
      </c>
      <c r="T31" s="47">
        <v>100</v>
      </c>
      <c r="U31" s="47">
        <f t="shared" si="0"/>
        <v>100</v>
      </c>
      <c r="V31" s="47">
        <f t="shared" si="1"/>
        <v>100</v>
      </c>
      <c r="W31" s="46" t="s">
        <v>208</v>
      </c>
    </row>
    <row r="32" spans="1:23" s="50" customFormat="1" ht="35.1" customHeight="1" x14ac:dyDescent="0.2">
      <c r="A32" s="46" t="s">
        <v>274</v>
      </c>
      <c r="B32" s="47">
        <v>2001</v>
      </c>
      <c r="C32" s="48" t="s">
        <v>263</v>
      </c>
      <c r="D32" s="70" t="s">
        <v>87</v>
      </c>
      <c r="E32" s="69" t="s">
        <v>88</v>
      </c>
      <c r="F32" s="83">
        <v>12112217</v>
      </c>
      <c r="G32" s="83">
        <f>15873918.98+120773</f>
        <v>15994691.98</v>
      </c>
      <c r="H32" s="84">
        <v>15581122.369999999</v>
      </c>
      <c r="I32" s="84">
        <v>15581122.369999999</v>
      </c>
      <c r="J32" s="84">
        <v>15312583.09</v>
      </c>
      <c r="K32" s="46" t="s">
        <v>89</v>
      </c>
      <c r="L32" s="46" t="s">
        <v>30</v>
      </c>
      <c r="M32" s="55" t="s">
        <v>195</v>
      </c>
      <c r="N32" s="55" t="s">
        <v>196</v>
      </c>
      <c r="O32" s="46" t="s">
        <v>30</v>
      </c>
      <c r="P32" s="47" t="s">
        <v>197</v>
      </c>
      <c r="Q32" s="47" t="s">
        <v>198</v>
      </c>
      <c r="R32" s="47">
        <v>100</v>
      </c>
      <c r="S32" s="47">
        <v>100</v>
      </c>
      <c r="T32" s="47">
        <v>100</v>
      </c>
      <c r="U32" s="47">
        <f t="shared" si="0"/>
        <v>100</v>
      </c>
      <c r="V32" s="47">
        <f t="shared" si="1"/>
        <v>100</v>
      </c>
      <c r="W32" s="46" t="s">
        <v>208</v>
      </c>
    </row>
    <row r="33" spans="1:23" s="50" customFormat="1" ht="35.1" customHeight="1" x14ac:dyDescent="0.2">
      <c r="A33" s="46" t="s">
        <v>274</v>
      </c>
      <c r="B33" s="47">
        <v>2002</v>
      </c>
      <c r="C33" s="48" t="s">
        <v>264</v>
      </c>
      <c r="D33" s="70" t="s">
        <v>87</v>
      </c>
      <c r="E33" s="69" t="s">
        <v>88</v>
      </c>
      <c r="F33" s="83">
        <v>2624413</v>
      </c>
      <c r="G33" s="83">
        <v>2220424.27</v>
      </c>
      <c r="H33" s="84">
        <v>1984120.12</v>
      </c>
      <c r="I33" s="84">
        <v>1984120.12</v>
      </c>
      <c r="J33" s="84">
        <v>1960681.11</v>
      </c>
      <c r="K33" s="46" t="s">
        <v>89</v>
      </c>
      <c r="L33" s="46" t="s">
        <v>30</v>
      </c>
      <c r="M33" s="55" t="s">
        <v>195</v>
      </c>
      <c r="N33" s="55" t="s">
        <v>196</v>
      </c>
      <c r="O33" s="46" t="s">
        <v>30</v>
      </c>
      <c r="P33" s="47" t="s">
        <v>197</v>
      </c>
      <c r="Q33" s="47" t="s">
        <v>198</v>
      </c>
      <c r="R33" s="47">
        <v>100</v>
      </c>
      <c r="S33" s="47">
        <v>100</v>
      </c>
      <c r="T33" s="47">
        <v>100</v>
      </c>
      <c r="U33" s="47">
        <f t="shared" si="0"/>
        <v>100</v>
      </c>
      <c r="V33" s="47">
        <f t="shared" si="1"/>
        <v>100</v>
      </c>
      <c r="W33" s="46" t="s">
        <v>208</v>
      </c>
    </row>
    <row r="34" spans="1:23" s="50" customFormat="1" ht="35.1" customHeight="1" x14ac:dyDescent="0.2">
      <c r="A34" s="46" t="s">
        <v>274</v>
      </c>
      <c r="B34" s="47">
        <v>2003</v>
      </c>
      <c r="C34" s="48" t="s">
        <v>265</v>
      </c>
      <c r="D34" s="70" t="s">
        <v>87</v>
      </c>
      <c r="E34" s="69" t="s">
        <v>88</v>
      </c>
      <c r="F34" s="83">
        <v>1775565</v>
      </c>
      <c r="G34" s="83">
        <v>1796443.77</v>
      </c>
      <c r="H34" s="84">
        <v>1654809.39</v>
      </c>
      <c r="I34" s="84">
        <v>1654809.39</v>
      </c>
      <c r="J34" s="84">
        <v>1654809.39</v>
      </c>
      <c r="K34" s="57" t="s">
        <v>89</v>
      </c>
      <c r="L34" s="46" t="s">
        <v>30</v>
      </c>
      <c r="M34" s="55" t="s">
        <v>195</v>
      </c>
      <c r="N34" s="55" t="s">
        <v>196</v>
      </c>
      <c r="O34" s="46" t="s">
        <v>30</v>
      </c>
      <c r="P34" s="47" t="s">
        <v>197</v>
      </c>
      <c r="Q34" s="47" t="s">
        <v>198</v>
      </c>
      <c r="R34" s="47">
        <v>100</v>
      </c>
      <c r="S34" s="47">
        <v>100</v>
      </c>
      <c r="T34" s="47">
        <v>100</v>
      </c>
      <c r="U34" s="47">
        <f t="shared" si="0"/>
        <v>100</v>
      </c>
      <c r="V34" s="47">
        <f t="shared" si="1"/>
        <v>100</v>
      </c>
      <c r="W34" s="46" t="s">
        <v>208</v>
      </c>
    </row>
    <row r="35" spans="1:23" s="50" customFormat="1" ht="35.1" customHeight="1" x14ac:dyDescent="0.2">
      <c r="A35" s="46" t="s">
        <v>274</v>
      </c>
      <c r="B35" s="47">
        <v>2004</v>
      </c>
      <c r="C35" s="48" t="s">
        <v>266</v>
      </c>
      <c r="D35" s="70" t="s">
        <v>87</v>
      </c>
      <c r="E35" s="69" t="s">
        <v>88</v>
      </c>
      <c r="F35" s="83">
        <v>2536538.14</v>
      </c>
      <c r="G35" s="83">
        <v>2199515.92</v>
      </c>
      <c r="H35" s="84">
        <v>1947927.48</v>
      </c>
      <c r="I35" s="84">
        <v>1947927.48</v>
      </c>
      <c r="J35" s="84">
        <v>1943313.96</v>
      </c>
      <c r="K35" s="57" t="s">
        <v>89</v>
      </c>
      <c r="L35" s="46" t="s">
        <v>30</v>
      </c>
      <c r="M35" s="55" t="s">
        <v>195</v>
      </c>
      <c r="N35" s="55" t="s">
        <v>196</v>
      </c>
      <c r="O35" s="46" t="s">
        <v>30</v>
      </c>
      <c r="P35" s="47" t="s">
        <v>197</v>
      </c>
      <c r="Q35" s="47" t="s">
        <v>198</v>
      </c>
      <c r="R35" s="47">
        <v>100</v>
      </c>
      <c r="S35" s="47">
        <v>100</v>
      </c>
      <c r="T35" s="47">
        <v>100</v>
      </c>
      <c r="U35" s="47">
        <f t="shared" si="0"/>
        <v>100</v>
      </c>
      <c r="V35" s="47">
        <f t="shared" si="1"/>
        <v>100</v>
      </c>
      <c r="W35" s="46" t="s">
        <v>208</v>
      </c>
    </row>
    <row r="36" spans="1:23" s="50" customFormat="1" ht="35.1" customHeight="1" x14ac:dyDescent="0.2">
      <c r="A36" s="46" t="s">
        <v>274</v>
      </c>
      <c r="B36" s="47">
        <v>2005</v>
      </c>
      <c r="C36" s="48" t="s">
        <v>267</v>
      </c>
      <c r="D36" s="70" t="s">
        <v>87</v>
      </c>
      <c r="E36" s="69" t="s">
        <v>88</v>
      </c>
      <c r="F36" s="83">
        <v>1535032</v>
      </c>
      <c r="G36" s="83">
        <v>1232380.1499999999</v>
      </c>
      <c r="H36" s="84">
        <v>1196739.7</v>
      </c>
      <c r="I36" s="84">
        <v>1196739.7</v>
      </c>
      <c r="J36" s="84">
        <v>1196739.7</v>
      </c>
      <c r="K36" s="57" t="s">
        <v>89</v>
      </c>
      <c r="L36" s="46" t="s">
        <v>30</v>
      </c>
      <c r="M36" s="55" t="s">
        <v>195</v>
      </c>
      <c r="N36" s="55" t="s">
        <v>196</v>
      </c>
      <c r="O36" s="46" t="s">
        <v>30</v>
      </c>
      <c r="P36" s="47" t="s">
        <v>197</v>
      </c>
      <c r="Q36" s="47" t="s">
        <v>198</v>
      </c>
      <c r="R36" s="47">
        <v>100</v>
      </c>
      <c r="S36" s="47">
        <v>100</v>
      </c>
      <c r="T36" s="47">
        <v>99</v>
      </c>
      <c r="U36" s="47">
        <f t="shared" si="0"/>
        <v>99</v>
      </c>
      <c r="V36" s="47">
        <f t="shared" si="1"/>
        <v>100</v>
      </c>
      <c r="W36" s="46" t="s">
        <v>208</v>
      </c>
    </row>
    <row r="37" spans="1:23" s="50" customFormat="1" ht="35.1" customHeight="1" x14ac:dyDescent="0.2">
      <c r="A37" s="46" t="s">
        <v>274</v>
      </c>
      <c r="B37" s="47">
        <v>2006</v>
      </c>
      <c r="C37" s="48" t="s">
        <v>268</v>
      </c>
      <c r="D37" s="70" t="s">
        <v>87</v>
      </c>
      <c r="E37" s="69" t="s">
        <v>88</v>
      </c>
      <c r="F37" s="83">
        <v>4594339</v>
      </c>
      <c r="G37" s="83">
        <v>6195786.0800000001</v>
      </c>
      <c r="H37" s="84">
        <v>6097522.6799999997</v>
      </c>
      <c r="I37" s="84">
        <v>6097522.6799999997</v>
      </c>
      <c r="J37" s="84">
        <v>6085503.7000000002</v>
      </c>
      <c r="K37" s="57" t="s">
        <v>89</v>
      </c>
      <c r="L37" s="46" t="s">
        <v>30</v>
      </c>
      <c r="M37" s="55" t="s">
        <v>195</v>
      </c>
      <c r="N37" s="55" t="s">
        <v>196</v>
      </c>
      <c r="O37" s="46" t="s">
        <v>30</v>
      </c>
      <c r="P37" s="47" t="s">
        <v>197</v>
      </c>
      <c r="Q37" s="47" t="s">
        <v>198</v>
      </c>
      <c r="R37" s="47">
        <v>100</v>
      </c>
      <c r="S37" s="47">
        <v>100</v>
      </c>
      <c r="T37" s="47">
        <v>100</v>
      </c>
      <c r="U37" s="47">
        <f t="shared" si="0"/>
        <v>100</v>
      </c>
      <c r="V37" s="47">
        <f t="shared" si="1"/>
        <v>100</v>
      </c>
      <c r="W37" s="46" t="s">
        <v>208</v>
      </c>
    </row>
    <row r="38" spans="1:23" s="50" customFormat="1" ht="35.1" customHeight="1" x14ac:dyDescent="0.2">
      <c r="A38" s="46" t="s">
        <v>274</v>
      </c>
      <c r="B38" s="47">
        <v>2007</v>
      </c>
      <c r="C38" s="48" t="s">
        <v>269</v>
      </c>
      <c r="D38" s="70" t="s">
        <v>87</v>
      </c>
      <c r="E38" s="69" t="s">
        <v>88</v>
      </c>
      <c r="F38" s="83">
        <v>1238634</v>
      </c>
      <c r="G38" s="83">
        <v>917017.5</v>
      </c>
      <c r="H38" s="84">
        <v>850023.94</v>
      </c>
      <c r="I38" s="84">
        <v>850023.94</v>
      </c>
      <c r="J38" s="84">
        <v>846807.94</v>
      </c>
      <c r="K38" s="57" t="s">
        <v>89</v>
      </c>
      <c r="L38" s="46" t="s">
        <v>30</v>
      </c>
      <c r="M38" s="55" t="s">
        <v>195</v>
      </c>
      <c r="N38" s="55" t="s">
        <v>196</v>
      </c>
      <c r="O38" s="46" t="s">
        <v>30</v>
      </c>
      <c r="P38" s="47" t="s">
        <v>197</v>
      </c>
      <c r="Q38" s="47" t="s">
        <v>198</v>
      </c>
      <c r="R38" s="47">
        <v>100</v>
      </c>
      <c r="S38" s="47">
        <v>100</v>
      </c>
      <c r="T38" s="47">
        <v>99</v>
      </c>
      <c r="U38" s="47">
        <f t="shared" si="0"/>
        <v>99</v>
      </c>
      <c r="V38" s="47">
        <f t="shared" si="1"/>
        <v>100</v>
      </c>
      <c r="W38" s="46" t="s">
        <v>208</v>
      </c>
    </row>
    <row r="39" spans="1:23" s="50" customFormat="1" ht="35.1" customHeight="1" x14ac:dyDescent="0.2">
      <c r="A39" s="46" t="s">
        <v>274</v>
      </c>
      <c r="B39" s="47">
        <v>2008</v>
      </c>
      <c r="C39" s="48" t="s">
        <v>270</v>
      </c>
      <c r="D39" s="70" t="s">
        <v>87</v>
      </c>
      <c r="E39" s="69" t="s">
        <v>88</v>
      </c>
      <c r="F39" s="83">
        <v>791934</v>
      </c>
      <c r="G39" s="83">
        <v>662578.1</v>
      </c>
      <c r="H39" s="84">
        <v>630439.81999999995</v>
      </c>
      <c r="I39" s="84">
        <v>630439.81999999995</v>
      </c>
      <c r="J39" s="84">
        <v>629890.81999999995</v>
      </c>
      <c r="K39" s="57" t="s">
        <v>89</v>
      </c>
      <c r="L39" s="46" t="s">
        <v>30</v>
      </c>
      <c r="M39" s="55" t="s">
        <v>195</v>
      </c>
      <c r="N39" s="55" t="s">
        <v>196</v>
      </c>
      <c r="O39" s="46" t="s">
        <v>30</v>
      </c>
      <c r="P39" s="47" t="s">
        <v>197</v>
      </c>
      <c r="Q39" s="47" t="s">
        <v>198</v>
      </c>
      <c r="R39" s="47">
        <v>100</v>
      </c>
      <c r="S39" s="47">
        <v>100</v>
      </c>
      <c r="T39" s="47">
        <v>100</v>
      </c>
      <c r="U39" s="47">
        <f t="shared" si="0"/>
        <v>100</v>
      </c>
      <c r="V39" s="47">
        <f t="shared" si="1"/>
        <v>100</v>
      </c>
      <c r="W39" s="46" t="s">
        <v>208</v>
      </c>
    </row>
    <row r="40" spans="1:23" s="50" customFormat="1" ht="35.1" customHeight="1" x14ac:dyDescent="0.2">
      <c r="A40" s="46" t="s">
        <v>274</v>
      </c>
      <c r="B40" s="47" t="s">
        <v>271</v>
      </c>
      <c r="C40" s="48" t="s">
        <v>275</v>
      </c>
      <c r="D40" s="70" t="s">
        <v>87</v>
      </c>
      <c r="E40" s="69" t="s">
        <v>88</v>
      </c>
      <c r="F40" s="83">
        <v>0</v>
      </c>
      <c r="G40" s="83">
        <v>131000</v>
      </c>
      <c r="H40" s="84">
        <v>130999.77</v>
      </c>
      <c r="I40" s="84">
        <v>130999.77</v>
      </c>
      <c r="J40" s="84">
        <v>130999.77</v>
      </c>
      <c r="K40" s="46" t="s">
        <v>89</v>
      </c>
      <c r="L40" s="46" t="s">
        <v>30</v>
      </c>
      <c r="M40" s="55" t="s">
        <v>324</v>
      </c>
      <c r="N40" s="55" t="s">
        <v>325</v>
      </c>
      <c r="O40" s="46" t="s">
        <v>30</v>
      </c>
      <c r="P40" s="47" t="s">
        <v>326</v>
      </c>
      <c r="Q40" s="47" t="s">
        <v>327</v>
      </c>
      <c r="R40" s="47">
        <v>100</v>
      </c>
      <c r="S40" s="47">
        <v>100</v>
      </c>
      <c r="T40" s="47">
        <v>100</v>
      </c>
      <c r="U40" s="47">
        <f t="shared" si="0"/>
        <v>100</v>
      </c>
      <c r="V40" s="47">
        <f t="shared" si="1"/>
        <v>100</v>
      </c>
      <c r="W40" s="46" t="s">
        <v>208</v>
      </c>
    </row>
    <row r="41" spans="1:23" s="50" customFormat="1" ht="35.1" customHeight="1" x14ac:dyDescent="0.2">
      <c r="A41" s="46" t="s">
        <v>274</v>
      </c>
      <c r="B41" s="47" t="s">
        <v>272</v>
      </c>
      <c r="C41" s="48" t="s">
        <v>276</v>
      </c>
      <c r="D41" s="70" t="s">
        <v>87</v>
      </c>
      <c r="E41" s="69" t="s">
        <v>88</v>
      </c>
      <c r="F41" s="83">
        <v>0</v>
      </c>
      <c r="G41" s="83">
        <v>661958.67000000004</v>
      </c>
      <c r="H41" s="84">
        <v>661958.06000000006</v>
      </c>
      <c r="I41" s="84">
        <v>661958.06000000006</v>
      </c>
      <c r="J41" s="84">
        <v>661958.06000000006</v>
      </c>
      <c r="K41" s="46" t="s">
        <v>89</v>
      </c>
      <c r="L41" s="46" t="s">
        <v>30</v>
      </c>
      <c r="M41" s="55" t="s">
        <v>324</v>
      </c>
      <c r="N41" s="55" t="s">
        <v>325</v>
      </c>
      <c r="O41" s="46" t="s">
        <v>30</v>
      </c>
      <c r="P41" s="47" t="s">
        <v>326</v>
      </c>
      <c r="Q41" s="47" t="s">
        <v>327</v>
      </c>
      <c r="R41" s="47">
        <v>100</v>
      </c>
      <c r="S41" s="47">
        <v>100</v>
      </c>
      <c r="T41" s="47">
        <v>100</v>
      </c>
      <c r="U41" s="47">
        <f t="shared" si="0"/>
        <v>100</v>
      </c>
      <c r="V41" s="47">
        <f t="shared" si="1"/>
        <v>100</v>
      </c>
      <c r="W41" s="46" t="s">
        <v>208</v>
      </c>
    </row>
    <row r="42" spans="1:23" s="50" customFormat="1" ht="35.1" customHeight="1" x14ac:dyDescent="0.2">
      <c r="A42" s="78" t="s">
        <v>199</v>
      </c>
      <c r="B42" s="81" t="s">
        <v>285</v>
      </c>
      <c r="C42" s="79" t="s">
        <v>200</v>
      </c>
      <c r="D42" s="80" t="s">
        <v>87</v>
      </c>
      <c r="E42" s="79" t="s">
        <v>88</v>
      </c>
      <c r="F42" s="83">
        <v>1898750</v>
      </c>
      <c r="G42" s="85">
        <v>1731045</v>
      </c>
      <c r="H42" s="86">
        <v>1710249.6</v>
      </c>
      <c r="I42" s="86">
        <v>1710249.6</v>
      </c>
      <c r="J42" s="86">
        <v>1704521.75</v>
      </c>
      <c r="K42" s="68" t="s">
        <v>89</v>
      </c>
      <c r="L42" s="68" t="s">
        <v>201</v>
      </c>
      <c r="M42" s="58" t="s">
        <v>202</v>
      </c>
      <c r="N42" s="58" t="s">
        <v>203</v>
      </c>
      <c r="O42" s="68" t="s">
        <v>201</v>
      </c>
      <c r="P42" s="59" t="s">
        <v>204</v>
      </c>
      <c r="Q42" s="59" t="s">
        <v>205</v>
      </c>
      <c r="R42" s="47">
        <v>27</v>
      </c>
      <c r="S42" s="47">
        <v>27</v>
      </c>
      <c r="T42" s="47">
        <v>27</v>
      </c>
      <c r="U42" s="47">
        <f t="shared" si="0"/>
        <v>27</v>
      </c>
      <c r="V42" s="47">
        <f t="shared" si="1"/>
        <v>27</v>
      </c>
      <c r="W42" s="68" t="s">
        <v>206</v>
      </c>
    </row>
    <row r="43" spans="1:23" s="50" customFormat="1" ht="35.1" customHeight="1" x14ac:dyDescent="0.2">
      <c r="A43" s="68" t="s">
        <v>199</v>
      </c>
      <c r="B43" s="69" t="s">
        <v>286</v>
      </c>
      <c r="C43" s="69" t="s">
        <v>298</v>
      </c>
      <c r="D43" s="70" t="s">
        <v>87</v>
      </c>
      <c r="E43" s="69" t="s">
        <v>88</v>
      </c>
      <c r="F43" s="83">
        <v>0</v>
      </c>
      <c r="G43" s="83">
        <v>240000</v>
      </c>
      <c r="H43" s="84">
        <v>240000</v>
      </c>
      <c r="I43" s="84">
        <v>240000</v>
      </c>
      <c r="J43" s="84">
        <v>240000</v>
      </c>
      <c r="K43" s="68" t="s">
        <v>89</v>
      </c>
      <c r="L43" s="68" t="s">
        <v>210</v>
      </c>
      <c r="M43" s="58" t="s">
        <v>312</v>
      </c>
      <c r="N43" s="58" t="s">
        <v>299</v>
      </c>
      <c r="O43" s="68" t="s">
        <v>210</v>
      </c>
      <c r="P43" s="59" t="s">
        <v>300</v>
      </c>
      <c r="Q43" s="59" t="s">
        <v>301</v>
      </c>
      <c r="R43" s="47">
        <v>100</v>
      </c>
      <c r="S43" s="47">
        <v>100</v>
      </c>
      <c r="T43" s="47">
        <v>100</v>
      </c>
      <c r="U43" s="47">
        <f t="shared" si="0"/>
        <v>100</v>
      </c>
      <c r="V43" s="47">
        <f t="shared" si="1"/>
        <v>100</v>
      </c>
      <c r="W43" s="68" t="s">
        <v>358</v>
      </c>
    </row>
    <row r="44" spans="1:23" s="50" customFormat="1" ht="35.1" customHeight="1" x14ac:dyDescent="0.2">
      <c r="A44" s="68" t="s">
        <v>199</v>
      </c>
      <c r="B44" s="69" t="s">
        <v>287</v>
      </c>
      <c r="C44" s="69" t="s">
        <v>302</v>
      </c>
      <c r="D44" s="70" t="s">
        <v>87</v>
      </c>
      <c r="E44" s="69" t="s">
        <v>88</v>
      </c>
      <c r="F44" s="83">
        <v>0</v>
      </c>
      <c r="G44" s="83">
        <v>3600000</v>
      </c>
      <c r="H44" s="84">
        <v>3600000</v>
      </c>
      <c r="I44" s="84">
        <v>3600000</v>
      </c>
      <c r="J44" s="84">
        <v>3600000</v>
      </c>
      <c r="K44" s="68" t="s">
        <v>89</v>
      </c>
      <c r="L44" s="68" t="s">
        <v>210</v>
      </c>
      <c r="M44" s="58" t="s">
        <v>303</v>
      </c>
      <c r="N44" s="58" t="s">
        <v>304</v>
      </c>
      <c r="O44" s="68" t="s">
        <v>210</v>
      </c>
      <c r="P44" s="59" t="s">
        <v>305</v>
      </c>
      <c r="Q44" s="59" t="s">
        <v>306</v>
      </c>
      <c r="R44" s="47">
        <v>100</v>
      </c>
      <c r="S44" s="47">
        <v>100</v>
      </c>
      <c r="T44" s="47">
        <v>100</v>
      </c>
      <c r="U44" s="47">
        <f t="shared" si="0"/>
        <v>100</v>
      </c>
      <c r="V44" s="47">
        <f t="shared" si="1"/>
        <v>100</v>
      </c>
      <c r="W44" s="68" t="s">
        <v>208</v>
      </c>
    </row>
    <row r="45" spans="1:23" s="50" customFormat="1" ht="35.1" customHeight="1" x14ac:dyDescent="0.2">
      <c r="A45" s="68" t="s">
        <v>199</v>
      </c>
      <c r="B45" s="69" t="s">
        <v>288</v>
      </c>
      <c r="C45" s="69" t="s">
        <v>296</v>
      </c>
      <c r="D45" s="70" t="s">
        <v>87</v>
      </c>
      <c r="E45" s="69" t="s">
        <v>88</v>
      </c>
      <c r="F45" s="83">
        <v>0</v>
      </c>
      <c r="G45" s="83">
        <v>295538.03999999998</v>
      </c>
      <c r="H45" s="84">
        <v>295537.71999999997</v>
      </c>
      <c r="I45" s="84">
        <v>295537.71999999997</v>
      </c>
      <c r="J45" s="84">
        <v>295537.71999999997</v>
      </c>
      <c r="K45" s="68" t="s">
        <v>89</v>
      </c>
      <c r="L45" s="68" t="s">
        <v>210</v>
      </c>
      <c r="M45" s="58" t="s">
        <v>308</v>
      </c>
      <c r="N45" s="58" t="s">
        <v>309</v>
      </c>
      <c r="O45" s="68" t="s">
        <v>210</v>
      </c>
      <c r="P45" s="59" t="s">
        <v>310</v>
      </c>
      <c r="Q45" s="59" t="s">
        <v>311</v>
      </c>
      <c r="R45" s="47">
        <v>100</v>
      </c>
      <c r="S45" s="47">
        <v>100</v>
      </c>
      <c r="T45" s="47">
        <v>100</v>
      </c>
      <c r="U45" s="47">
        <f t="shared" si="0"/>
        <v>100</v>
      </c>
      <c r="V45" s="47">
        <f t="shared" si="1"/>
        <v>100</v>
      </c>
      <c r="W45" s="68" t="s">
        <v>208</v>
      </c>
    </row>
    <row r="46" spans="1:23" s="50" customFormat="1" ht="35.1" customHeight="1" x14ac:dyDescent="0.2">
      <c r="A46" s="68" t="s">
        <v>199</v>
      </c>
      <c r="B46" s="69" t="s">
        <v>289</v>
      </c>
      <c r="C46" s="69" t="s">
        <v>296</v>
      </c>
      <c r="D46" s="70" t="s">
        <v>87</v>
      </c>
      <c r="E46" s="69" t="s">
        <v>88</v>
      </c>
      <c r="F46" s="83">
        <v>0</v>
      </c>
      <c r="G46" s="83">
        <v>1036818.37</v>
      </c>
      <c r="H46" s="84">
        <v>1036818.37</v>
      </c>
      <c r="I46" s="84">
        <v>1036818.37</v>
      </c>
      <c r="J46" s="84">
        <v>1036818.37</v>
      </c>
      <c r="K46" s="68" t="s">
        <v>89</v>
      </c>
      <c r="L46" s="68" t="s">
        <v>210</v>
      </c>
      <c r="M46" s="58" t="s">
        <v>307</v>
      </c>
      <c r="N46" s="58" t="s">
        <v>309</v>
      </c>
      <c r="O46" s="68" t="s">
        <v>210</v>
      </c>
      <c r="P46" s="59" t="s">
        <v>310</v>
      </c>
      <c r="Q46" s="59" t="s">
        <v>311</v>
      </c>
      <c r="R46" s="47">
        <v>100</v>
      </c>
      <c r="S46" s="47">
        <v>100</v>
      </c>
      <c r="T46" s="47">
        <v>100</v>
      </c>
      <c r="U46" s="47">
        <f t="shared" si="0"/>
        <v>100</v>
      </c>
      <c r="V46" s="47">
        <f t="shared" si="1"/>
        <v>100</v>
      </c>
      <c r="W46" s="68" t="s">
        <v>208</v>
      </c>
    </row>
    <row r="47" spans="1:23" s="50" customFormat="1" ht="35.1" customHeight="1" x14ac:dyDescent="0.2">
      <c r="A47" s="68" t="s">
        <v>199</v>
      </c>
      <c r="B47" s="69" t="s">
        <v>360</v>
      </c>
      <c r="C47" s="70" t="s">
        <v>209</v>
      </c>
      <c r="D47" s="70" t="s">
        <v>87</v>
      </c>
      <c r="E47" s="69" t="s">
        <v>88</v>
      </c>
      <c r="F47" s="83">
        <v>3122285</v>
      </c>
      <c r="G47" s="83">
        <v>2551480.77</v>
      </c>
      <c r="H47" s="84">
        <v>2476178.4500000002</v>
      </c>
      <c r="I47" s="84">
        <v>2476178.4500000002</v>
      </c>
      <c r="J47" s="84">
        <f>2476178.45-9822.37</f>
        <v>2466356.08</v>
      </c>
      <c r="K47" s="68" t="s">
        <v>89</v>
      </c>
      <c r="L47" s="68" t="s">
        <v>210</v>
      </c>
      <c r="M47" s="58" t="s">
        <v>211</v>
      </c>
      <c r="N47" s="58" t="s">
        <v>212</v>
      </c>
      <c r="O47" s="68" t="s">
        <v>210</v>
      </c>
      <c r="P47" s="59" t="s">
        <v>213</v>
      </c>
      <c r="Q47" s="59" t="s">
        <v>214</v>
      </c>
      <c r="R47" s="47">
        <v>4</v>
      </c>
      <c r="S47" s="47">
        <v>4</v>
      </c>
      <c r="T47" s="47">
        <v>4</v>
      </c>
      <c r="U47" s="47">
        <f t="shared" si="0"/>
        <v>4</v>
      </c>
      <c r="V47" s="47">
        <f t="shared" si="1"/>
        <v>4</v>
      </c>
      <c r="W47" s="68" t="s">
        <v>208</v>
      </c>
    </row>
    <row r="48" spans="1:23" s="50" customFormat="1" ht="35.1" customHeight="1" x14ac:dyDescent="0.2">
      <c r="A48" s="68" t="s">
        <v>199</v>
      </c>
      <c r="B48" s="69" t="s">
        <v>290</v>
      </c>
      <c r="C48" s="70" t="s">
        <v>297</v>
      </c>
      <c r="D48" s="70" t="s">
        <v>87</v>
      </c>
      <c r="E48" s="69" t="s">
        <v>88</v>
      </c>
      <c r="F48" s="83">
        <v>0</v>
      </c>
      <c r="G48" s="83">
        <v>150000</v>
      </c>
      <c r="H48" s="84">
        <v>150000</v>
      </c>
      <c r="I48" s="84">
        <v>150000</v>
      </c>
      <c r="J48" s="84">
        <v>150000</v>
      </c>
      <c r="K48" s="68" t="s">
        <v>89</v>
      </c>
      <c r="L48" s="68" t="s">
        <v>210</v>
      </c>
      <c r="M48" s="58" t="s">
        <v>312</v>
      </c>
      <c r="N48" s="58" t="s">
        <v>313</v>
      </c>
      <c r="O48" s="68" t="s">
        <v>210</v>
      </c>
      <c r="P48" s="59" t="s">
        <v>314</v>
      </c>
      <c r="Q48" s="59" t="s">
        <v>315</v>
      </c>
      <c r="R48" s="47">
        <v>100</v>
      </c>
      <c r="S48" s="47">
        <v>100</v>
      </c>
      <c r="T48" s="47">
        <v>100</v>
      </c>
      <c r="U48" s="47">
        <f t="shared" si="0"/>
        <v>100</v>
      </c>
      <c r="V48" s="47">
        <f t="shared" si="1"/>
        <v>100</v>
      </c>
      <c r="W48" s="68" t="s">
        <v>208</v>
      </c>
    </row>
    <row r="49" spans="1:23" s="50" customFormat="1" ht="35.1" customHeight="1" x14ac:dyDescent="0.2">
      <c r="A49" s="68" t="s">
        <v>199</v>
      </c>
      <c r="B49" s="69" t="s">
        <v>291</v>
      </c>
      <c r="C49" s="70" t="s">
        <v>209</v>
      </c>
      <c r="D49" s="70" t="s">
        <v>87</v>
      </c>
      <c r="E49" s="69" t="s">
        <v>88</v>
      </c>
      <c r="F49" s="83">
        <v>0</v>
      </c>
      <c r="G49" s="83">
        <v>1070750</v>
      </c>
      <c r="H49" s="84">
        <v>1070750</v>
      </c>
      <c r="I49" s="84">
        <v>1070750</v>
      </c>
      <c r="J49" s="84">
        <v>1070750</v>
      </c>
      <c r="K49" s="68" t="s">
        <v>89</v>
      </c>
      <c r="L49" s="68" t="s">
        <v>210</v>
      </c>
      <c r="M49" s="58" t="s">
        <v>316</v>
      </c>
      <c r="N49" s="58" t="s">
        <v>212</v>
      </c>
      <c r="O49" s="68" t="s">
        <v>29</v>
      </c>
      <c r="P49" s="59" t="s">
        <v>317</v>
      </c>
      <c r="Q49" s="59" t="s">
        <v>318</v>
      </c>
      <c r="R49" s="47">
        <v>4</v>
      </c>
      <c r="S49" s="47">
        <v>4</v>
      </c>
      <c r="T49" s="47">
        <v>4</v>
      </c>
      <c r="U49" s="47">
        <f t="shared" si="0"/>
        <v>4</v>
      </c>
      <c r="V49" s="47">
        <f t="shared" si="1"/>
        <v>4</v>
      </c>
      <c r="W49" s="74" t="s">
        <v>208</v>
      </c>
    </row>
    <row r="50" spans="1:23" s="50" customFormat="1" ht="35.1" customHeight="1" x14ac:dyDescent="0.2">
      <c r="A50" s="68" t="s">
        <v>199</v>
      </c>
      <c r="B50" s="69" t="s">
        <v>292</v>
      </c>
      <c r="C50" s="70" t="s">
        <v>209</v>
      </c>
      <c r="D50" s="70" t="s">
        <v>87</v>
      </c>
      <c r="E50" s="69" t="s">
        <v>88</v>
      </c>
      <c r="F50" s="83">
        <v>0</v>
      </c>
      <c r="G50" s="83">
        <v>29000</v>
      </c>
      <c r="H50" s="84">
        <v>29000</v>
      </c>
      <c r="I50" s="84">
        <v>29000</v>
      </c>
      <c r="J50" s="84">
        <v>29000</v>
      </c>
      <c r="K50" s="68" t="s">
        <v>89</v>
      </c>
      <c r="L50" s="68" t="s">
        <v>215</v>
      </c>
      <c r="M50" s="58" t="s">
        <v>321</v>
      </c>
      <c r="N50" s="58" t="s">
        <v>322</v>
      </c>
      <c r="O50" s="68" t="s">
        <v>215</v>
      </c>
      <c r="P50" s="59" t="s">
        <v>323</v>
      </c>
      <c r="Q50" s="59" t="s">
        <v>323</v>
      </c>
      <c r="R50" s="47">
        <v>1</v>
      </c>
      <c r="S50" s="47">
        <v>1</v>
      </c>
      <c r="T50" s="47">
        <v>1</v>
      </c>
      <c r="U50" s="47">
        <f t="shared" si="0"/>
        <v>1</v>
      </c>
      <c r="V50" s="47">
        <f t="shared" si="1"/>
        <v>1</v>
      </c>
      <c r="W50" s="68" t="s">
        <v>206</v>
      </c>
    </row>
    <row r="51" spans="1:23" s="50" customFormat="1" ht="35.1" customHeight="1" x14ac:dyDescent="0.2">
      <c r="A51" s="68" t="s">
        <v>199</v>
      </c>
      <c r="B51" s="69" t="s">
        <v>361</v>
      </c>
      <c r="C51" s="70" t="s">
        <v>216</v>
      </c>
      <c r="D51" s="70" t="s">
        <v>87</v>
      </c>
      <c r="E51" s="69" t="s">
        <v>88</v>
      </c>
      <c r="F51" s="83">
        <v>455616</v>
      </c>
      <c r="G51" s="83">
        <v>428154.66</v>
      </c>
      <c r="H51" s="84">
        <v>410727.06</v>
      </c>
      <c r="I51" s="84">
        <v>410727.06</v>
      </c>
      <c r="J51" s="84">
        <v>410727.06</v>
      </c>
      <c r="K51" s="68" t="s">
        <v>89</v>
      </c>
      <c r="L51" s="68" t="s">
        <v>210</v>
      </c>
      <c r="M51" s="58" t="s">
        <v>217</v>
      </c>
      <c r="N51" s="58" t="s">
        <v>218</v>
      </c>
      <c r="O51" s="68" t="s">
        <v>210</v>
      </c>
      <c r="P51" s="59" t="s">
        <v>219</v>
      </c>
      <c r="Q51" s="59" t="s">
        <v>220</v>
      </c>
      <c r="R51" s="47">
        <v>100</v>
      </c>
      <c r="S51" s="47">
        <v>100</v>
      </c>
      <c r="T51" s="47">
        <v>100</v>
      </c>
      <c r="U51" s="47">
        <f t="shared" si="0"/>
        <v>100</v>
      </c>
      <c r="V51" s="47">
        <f t="shared" si="1"/>
        <v>100</v>
      </c>
      <c r="W51" s="68" t="s">
        <v>208</v>
      </c>
    </row>
    <row r="52" spans="1:23" s="50" customFormat="1" ht="35.1" customHeight="1" x14ac:dyDescent="0.2">
      <c r="A52" s="68" t="s">
        <v>199</v>
      </c>
      <c r="B52" s="69" t="s">
        <v>435</v>
      </c>
      <c r="C52" s="70" t="s">
        <v>221</v>
      </c>
      <c r="D52" s="70" t="s">
        <v>87</v>
      </c>
      <c r="E52" s="69" t="s">
        <v>88</v>
      </c>
      <c r="F52" s="83">
        <v>1181560</v>
      </c>
      <c r="G52" s="83">
        <v>1167549.17</v>
      </c>
      <c r="H52" s="84">
        <v>1123743.42</v>
      </c>
      <c r="I52" s="84">
        <v>1123743.42</v>
      </c>
      <c r="J52" s="84">
        <v>1123743.42</v>
      </c>
      <c r="K52" s="68" t="s">
        <v>89</v>
      </c>
      <c r="L52" s="68" t="s">
        <v>210</v>
      </c>
      <c r="M52" s="58" t="s">
        <v>222</v>
      </c>
      <c r="N52" s="58" t="s">
        <v>223</v>
      </c>
      <c r="O52" s="68" t="s">
        <v>210</v>
      </c>
      <c r="P52" s="59" t="s">
        <v>319</v>
      </c>
      <c r="Q52" s="59" t="s">
        <v>320</v>
      </c>
      <c r="R52" s="47">
        <v>37.5</v>
      </c>
      <c r="S52" s="47">
        <v>37.5</v>
      </c>
      <c r="T52" s="47">
        <v>37.5</v>
      </c>
      <c r="U52" s="47">
        <f t="shared" si="0"/>
        <v>37.5</v>
      </c>
      <c r="V52" s="47">
        <f t="shared" si="1"/>
        <v>37.5</v>
      </c>
      <c r="W52" s="68" t="s">
        <v>206</v>
      </c>
    </row>
    <row r="53" spans="1:23" s="50" customFormat="1" ht="35.1" customHeight="1" x14ac:dyDescent="0.2">
      <c r="A53" s="68" t="s">
        <v>199</v>
      </c>
      <c r="B53" s="69" t="s">
        <v>293</v>
      </c>
      <c r="C53" s="70" t="s">
        <v>224</v>
      </c>
      <c r="D53" s="70" t="s">
        <v>87</v>
      </c>
      <c r="E53" s="69" t="s">
        <v>88</v>
      </c>
      <c r="F53" s="83">
        <v>0</v>
      </c>
      <c r="G53" s="83">
        <v>500000</v>
      </c>
      <c r="H53" s="84">
        <v>499998.16</v>
      </c>
      <c r="I53" s="84">
        <v>499998.16</v>
      </c>
      <c r="J53" s="84">
        <f>+I53</f>
        <v>499998.16</v>
      </c>
      <c r="K53" s="68" t="s">
        <v>89</v>
      </c>
      <c r="L53" s="68" t="s">
        <v>29</v>
      </c>
      <c r="M53" s="56" t="s">
        <v>351</v>
      </c>
      <c r="N53" s="68" t="s">
        <v>225</v>
      </c>
      <c r="O53" s="68" t="s">
        <v>210</v>
      </c>
      <c r="P53" s="69" t="s">
        <v>226</v>
      </c>
      <c r="Q53" s="60" t="s">
        <v>227</v>
      </c>
      <c r="R53" s="47">
        <v>36</v>
      </c>
      <c r="S53" s="47">
        <v>36</v>
      </c>
      <c r="T53" s="47">
        <v>34</v>
      </c>
      <c r="U53" s="47">
        <f t="shared" si="0"/>
        <v>34</v>
      </c>
      <c r="V53" s="47">
        <f t="shared" si="1"/>
        <v>36</v>
      </c>
      <c r="W53" s="68" t="s">
        <v>228</v>
      </c>
    </row>
    <row r="54" spans="1:23" s="50" customFormat="1" ht="35.1" customHeight="1" x14ac:dyDescent="0.2">
      <c r="A54" s="68" t="s">
        <v>199</v>
      </c>
      <c r="B54" s="69" t="s">
        <v>283</v>
      </c>
      <c r="C54" s="70" t="s">
        <v>284</v>
      </c>
      <c r="D54" s="70" t="s">
        <v>87</v>
      </c>
      <c r="E54" s="69" t="s">
        <v>88</v>
      </c>
      <c r="F54" s="83">
        <v>1993781</v>
      </c>
      <c r="G54" s="83">
        <v>1386509</v>
      </c>
      <c r="H54" s="84">
        <v>1371567.47</v>
      </c>
      <c r="I54" s="84">
        <v>1371567.47</v>
      </c>
      <c r="J54" s="84">
        <f>+I54</f>
        <v>1371567.47</v>
      </c>
      <c r="K54" s="68" t="s">
        <v>89</v>
      </c>
      <c r="L54" s="68" t="s">
        <v>215</v>
      </c>
      <c r="M54" s="56" t="s">
        <v>352</v>
      </c>
      <c r="N54" s="68" t="s">
        <v>353</v>
      </c>
      <c r="O54" s="68" t="s">
        <v>215</v>
      </c>
      <c r="P54" s="69"/>
      <c r="Q54" s="60"/>
      <c r="R54" s="47">
        <v>100</v>
      </c>
      <c r="S54" s="47">
        <v>100</v>
      </c>
      <c r="T54" s="47">
        <v>100</v>
      </c>
      <c r="U54" s="47">
        <f t="shared" si="0"/>
        <v>100</v>
      </c>
      <c r="V54" s="47">
        <f t="shared" si="1"/>
        <v>100</v>
      </c>
      <c r="W54" s="68" t="s">
        <v>208</v>
      </c>
    </row>
    <row r="55" spans="1:23" s="50" customFormat="1" ht="35.1" customHeight="1" x14ac:dyDescent="0.2">
      <c r="A55" s="61" t="s">
        <v>251</v>
      </c>
      <c r="B55" s="62" t="s">
        <v>277</v>
      </c>
      <c r="C55" s="70" t="s">
        <v>255</v>
      </c>
      <c r="D55" s="70" t="s">
        <v>87</v>
      </c>
      <c r="E55" s="69" t="s">
        <v>88</v>
      </c>
      <c r="F55" s="83">
        <v>3709355</v>
      </c>
      <c r="G55" s="83">
        <v>4535301.8099999996</v>
      </c>
      <c r="H55" s="84">
        <v>4446604.57</v>
      </c>
      <c r="I55" s="84">
        <v>4446604.57</v>
      </c>
      <c r="J55" s="84">
        <v>4438993.71</v>
      </c>
      <c r="K55" s="68" t="s">
        <v>89</v>
      </c>
      <c r="L55" s="68" t="s">
        <v>29</v>
      </c>
      <c r="M55" s="56" t="s">
        <v>345</v>
      </c>
      <c r="N55" s="68" t="s">
        <v>346</v>
      </c>
      <c r="O55" s="68" t="s">
        <v>348</v>
      </c>
      <c r="P55" s="69" t="s">
        <v>349</v>
      </c>
      <c r="Q55" s="60" t="s">
        <v>350</v>
      </c>
      <c r="R55" s="47">
        <v>12</v>
      </c>
      <c r="S55" s="47">
        <v>12</v>
      </c>
      <c r="T55" s="47">
        <v>12</v>
      </c>
      <c r="U55" s="47">
        <f t="shared" si="0"/>
        <v>12</v>
      </c>
      <c r="V55" s="47">
        <f t="shared" si="1"/>
        <v>12</v>
      </c>
      <c r="W55" s="68" t="s">
        <v>344</v>
      </c>
    </row>
    <row r="56" spans="1:23" s="50" customFormat="1" ht="35.1" customHeight="1" x14ac:dyDescent="0.2">
      <c r="A56" s="61" t="s">
        <v>251</v>
      </c>
      <c r="B56" s="62" t="s">
        <v>278</v>
      </c>
      <c r="C56" s="63" t="s">
        <v>229</v>
      </c>
      <c r="D56" s="70" t="s">
        <v>87</v>
      </c>
      <c r="E56" s="69" t="s">
        <v>88</v>
      </c>
      <c r="F56" s="83">
        <v>12217490.08</v>
      </c>
      <c r="G56" s="83">
        <v>11660050.199999999</v>
      </c>
      <c r="H56" s="84">
        <v>11319026.42</v>
      </c>
      <c r="I56" s="84">
        <v>11319026.42</v>
      </c>
      <c r="J56" s="84">
        <f>24180751.75-12900000</f>
        <v>11280751.75</v>
      </c>
      <c r="K56" s="64" t="s">
        <v>89</v>
      </c>
      <c r="L56" s="64" t="s">
        <v>29</v>
      </c>
      <c r="M56" s="56" t="s">
        <v>230</v>
      </c>
      <c r="N56" s="32" t="s">
        <v>231</v>
      </c>
      <c r="O56" s="32" t="s">
        <v>347</v>
      </c>
      <c r="P56" s="60" t="s">
        <v>232</v>
      </c>
      <c r="Q56" s="60" t="s">
        <v>233</v>
      </c>
      <c r="R56" s="47" t="s">
        <v>234</v>
      </c>
      <c r="S56" s="47" t="s">
        <v>234</v>
      </c>
      <c r="T56" s="47" t="s">
        <v>234</v>
      </c>
      <c r="U56" s="47" t="str">
        <f t="shared" si="0"/>
        <v>día 12</v>
      </c>
      <c r="V56" s="47" t="str">
        <f t="shared" si="1"/>
        <v>día 12</v>
      </c>
      <c r="W56" s="65" t="s">
        <v>235</v>
      </c>
    </row>
    <row r="57" spans="1:23" s="50" customFormat="1" ht="35.1" customHeight="1" x14ac:dyDescent="0.2">
      <c r="A57" s="61" t="s">
        <v>251</v>
      </c>
      <c r="B57" s="62" t="s">
        <v>279</v>
      </c>
      <c r="C57" s="63" t="s">
        <v>236</v>
      </c>
      <c r="D57" s="70" t="s">
        <v>87</v>
      </c>
      <c r="E57" s="69" t="s">
        <v>88</v>
      </c>
      <c r="F57" s="83">
        <v>397083</v>
      </c>
      <c r="G57" s="83">
        <v>297083</v>
      </c>
      <c r="H57" s="84">
        <v>280749.68</v>
      </c>
      <c r="I57" s="84">
        <v>280749.68</v>
      </c>
      <c r="J57" s="84">
        <v>280749.68</v>
      </c>
      <c r="K57" s="64" t="s">
        <v>89</v>
      </c>
      <c r="L57" s="64" t="s">
        <v>30</v>
      </c>
      <c r="M57" s="56" t="s">
        <v>237</v>
      </c>
      <c r="N57" s="32" t="s">
        <v>238</v>
      </c>
      <c r="O57" s="32" t="s">
        <v>347</v>
      </c>
      <c r="P57" s="60" t="s">
        <v>239</v>
      </c>
      <c r="Q57" s="60" t="s">
        <v>240</v>
      </c>
      <c r="R57" s="47">
        <v>320</v>
      </c>
      <c r="S57" s="47">
        <v>320</v>
      </c>
      <c r="T57" s="47">
        <v>290</v>
      </c>
      <c r="U57" s="47">
        <f t="shared" si="0"/>
        <v>290</v>
      </c>
      <c r="V57" s="47">
        <f t="shared" si="1"/>
        <v>320</v>
      </c>
      <c r="W57" s="64" t="s">
        <v>235</v>
      </c>
    </row>
    <row r="58" spans="1:23" s="50" customFormat="1" ht="35.1" customHeight="1" x14ac:dyDescent="0.2">
      <c r="A58" s="61" t="s">
        <v>251</v>
      </c>
      <c r="B58" s="62" t="s">
        <v>280</v>
      </c>
      <c r="C58" s="63" t="s">
        <v>241</v>
      </c>
      <c r="D58" s="70" t="s">
        <v>87</v>
      </c>
      <c r="E58" s="69" t="s">
        <v>88</v>
      </c>
      <c r="F58" s="83">
        <v>814279</v>
      </c>
      <c r="G58" s="83">
        <v>834461.16</v>
      </c>
      <c r="H58" s="84">
        <v>826754.65</v>
      </c>
      <c r="I58" s="84">
        <v>826754.65</v>
      </c>
      <c r="J58" s="84">
        <v>823427.02</v>
      </c>
      <c r="K58" s="64" t="s">
        <v>89</v>
      </c>
      <c r="L58" s="64" t="s">
        <v>30</v>
      </c>
      <c r="M58" s="56" t="s">
        <v>242</v>
      </c>
      <c r="N58" s="32" t="s">
        <v>243</v>
      </c>
      <c r="O58" s="32" t="s">
        <v>207</v>
      </c>
      <c r="P58" s="60" t="s">
        <v>244</v>
      </c>
      <c r="Q58" s="60" t="s">
        <v>244</v>
      </c>
      <c r="R58" s="47">
        <v>130</v>
      </c>
      <c r="S58" s="47">
        <v>130</v>
      </c>
      <c r="T58" s="47">
        <v>130</v>
      </c>
      <c r="U58" s="47">
        <f t="shared" si="0"/>
        <v>130</v>
      </c>
      <c r="V58" s="47">
        <f t="shared" si="1"/>
        <v>130</v>
      </c>
      <c r="W58" s="64" t="s">
        <v>245</v>
      </c>
    </row>
    <row r="59" spans="1:23" s="50" customFormat="1" ht="35.1" customHeight="1" x14ac:dyDescent="0.2">
      <c r="A59" s="61" t="s">
        <v>251</v>
      </c>
      <c r="B59" s="62" t="s">
        <v>281</v>
      </c>
      <c r="C59" s="63" t="s">
        <v>254</v>
      </c>
      <c r="D59" s="70" t="s">
        <v>87</v>
      </c>
      <c r="E59" s="69" t="s">
        <v>88</v>
      </c>
      <c r="F59" s="83">
        <v>1989066</v>
      </c>
      <c r="G59" s="83">
        <v>957184.28</v>
      </c>
      <c r="H59" s="84">
        <v>957183.37</v>
      </c>
      <c r="I59" s="84">
        <v>957183.37</v>
      </c>
      <c r="J59" s="84">
        <v>957183.37</v>
      </c>
      <c r="K59" s="64" t="s">
        <v>89</v>
      </c>
      <c r="L59" s="64" t="s">
        <v>30</v>
      </c>
      <c r="M59" s="56"/>
      <c r="N59" s="32"/>
      <c r="O59" s="32"/>
      <c r="P59" s="60"/>
      <c r="Q59" s="60"/>
      <c r="R59" s="47"/>
      <c r="S59" s="47"/>
      <c r="T59" s="47"/>
      <c r="U59" s="47">
        <f t="shared" si="0"/>
        <v>0</v>
      </c>
      <c r="V59" s="47">
        <f t="shared" si="1"/>
        <v>0</v>
      </c>
      <c r="W59" s="64" t="s">
        <v>370</v>
      </c>
    </row>
    <row r="60" spans="1:23" s="50" customFormat="1" ht="35.1" customHeight="1" x14ac:dyDescent="0.2">
      <c r="A60" s="61" t="s">
        <v>251</v>
      </c>
      <c r="B60" s="62" t="s">
        <v>282</v>
      </c>
      <c r="C60" s="73" t="s">
        <v>246</v>
      </c>
      <c r="D60" s="70" t="s">
        <v>87</v>
      </c>
      <c r="E60" s="69" t="s">
        <v>88</v>
      </c>
      <c r="F60" s="83">
        <v>4033542</v>
      </c>
      <c r="G60" s="83">
        <v>3892585.79</v>
      </c>
      <c r="H60" s="84">
        <v>3870951.83</v>
      </c>
      <c r="I60" s="84">
        <v>3870951.83</v>
      </c>
      <c r="J60" s="84">
        <v>3856968.83</v>
      </c>
      <c r="K60" s="64" t="s">
        <v>89</v>
      </c>
      <c r="L60" s="64" t="s">
        <v>30</v>
      </c>
      <c r="M60" s="56" t="s">
        <v>247</v>
      </c>
      <c r="N60" s="32" t="s">
        <v>248</v>
      </c>
      <c r="O60" s="32" t="s">
        <v>27</v>
      </c>
      <c r="P60" s="60" t="s">
        <v>249</v>
      </c>
      <c r="Q60" s="60" t="s">
        <v>250</v>
      </c>
      <c r="R60" s="47">
        <v>100</v>
      </c>
      <c r="S60" s="47">
        <v>100</v>
      </c>
      <c r="T60" s="47">
        <v>85</v>
      </c>
      <c r="U60" s="47">
        <f t="shared" si="0"/>
        <v>85</v>
      </c>
      <c r="V60" s="47">
        <f t="shared" si="1"/>
        <v>100</v>
      </c>
      <c r="W60" s="64" t="s">
        <v>208</v>
      </c>
    </row>
    <row r="61" spans="1:23" s="50" customFormat="1" ht="35.1" customHeight="1" x14ac:dyDescent="0.2">
      <c r="A61" s="61" t="s">
        <v>251</v>
      </c>
      <c r="B61" s="62">
        <v>1010</v>
      </c>
      <c r="C61" s="71" t="s">
        <v>355</v>
      </c>
      <c r="D61" s="76" t="s">
        <v>87</v>
      </c>
      <c r="E61" s="75" t="s">
        <v>88</v>
      </c>
      <c r="F61" s="83">
        <v>0</v>
      </c>
      <c r="G61" s="83">
        <v>53940</v>
      </c>
      <c r="H61" s="84">
        <v>53940</v>
      </c>
      <c r="I61" s="84">
        <v>53940</v>
      </c>
      <c r="J61" s="84">
        <v>53940</v>
      </c>
      <c r="K61" s="64" t="s">
        <v>89</v>
      </c>
      <c r="L61" s="64" t="s">
        <v>30</v>
      </c>
      <c r="M61" s="56" t="s">
        <v>372</v>
      </c>
      <c r="N61" s="32" t="s">
        <v>375</v>
      </c>
      <c r="O61" s="32" t="s">
        <v>30</v>
      </c>
      <c r="P61" s="60" t="s">
        <v>364</v>
      </c>
      <c r="Q61" s="60" t="s">
        <v>365</v>
      </c>
      <c r="R61" s="47">
        <v>1</v>
      </c>
      <c r="S61" s="47">
        <v>1</v>
      </c>
      <c r="T61" s="47">
        <v>1</v>
      </c>
      <c r="U61" s="47">
        <f t="shared" si="0"/>
        <v>1</v>
      </c>
      <c r="V61" s="47">
        <f t="shared" si="1"/>
        <v>1</v>
      </c>
      <c r="W61" s="64" t="s">
        <v>208</v>
      </c>
    </row>
    <row r="62" spans="1:23" s="50" customFormat="1" ht="35.1" customHeight="1" x14ac:dyDescent="0.2">
      <c r="A62" s="61" t="s">
        <v>251</v>
      </c>
      <c r="B62" s="62">
        <v>1017</v>
      </c>
      <c r="C62" s="71" t="s">
        <v>356</v>
      </c>
      <c r="D62" s="76" t="s">
        <v>87</v>
      </c>
      <c r="E62" s="75" t="s">
        <v>88</v>
      </c>
      <c r="F62" s="83">
        <v>0</v>
      </c>
      <c r="G62" s="83">
        <v>4150000</v>
      </c>
      <c r="H62" s="84">
        <v>4150000</v>
      </c>
      <c r="I62" s="84">
        <v>4150000</v>
      </c>
      <c r="J62" s="84">
        <v>4150000</v>
      </c>
      <c r="K62" s="64" t="s">
        <v>89</v>
      </c>
      <c r="L62" s="64" t="s">
        <v>30</v>
      </c>
      <c r="M62" s="56" t="s">
        <v>371</v>
      </c>
      <c r="N62" s="32" t="s">
        <v>376</v>
      </c>
      <c r="O62" s="32" t="s">
        <v>30</v>
      </c>
      <c r="P62" s="60" t="s">
        <v>362</v>
      </c>
      <c r="Q62" s="60" t="s">
        <v>366</v>
      </c>
      <c r="R62" s="47">
        <v>1</v>
      </c>
      <c r="S62" s="47">
        <v>1</v>
      </c>
      <c r="T62" s="47">
        <v>1</v>
      </c>
      <c r="U62" s="47">
        <f t="shared" si="0"/>
        <v>1</v>
      </c>
      <c r="V62" s="47">
        <f t="shared" si="1"/>
        <v>1</v>
      </c>
      <c r="W62" s="64" t="s">
        <v>359</v>
      </c>
    </row>
    <row r="63" spans="1:23" s="50" customFormat="1" ht="35.1" customHeight="1" x14ac:dyDescent="0.2">
      <c r="A63" s="61" t="s">
        <v>251</v>
      </c>
      <c r="B63" s="62">
        <v>1018</v>
      </c>
      <c r="C63" s="71" t="s">
        <v>356</v>
      </c>
      <c r="D63" s="76" t="s">
        <v>87</v>
      </c>
      <c r="E63" s="75" t="s">
        <v>88</v>
      </c>
      <c r="F63" s="83">
        <v>0</v>
      </c>
      <c r="G63" s="83">
        <v>7773000</v>
      </c>
      <c r="H63" s="84">
        <v>7773000</v>
      </c>
      <c r="I63" s="84">
        <v>7773000</v>
      </c>
      <c r="J63" s="84">
        <v>7773000</v>
      </c>
      <c r="K63" s="64" t="s">
        <v>89</v>
      </c>
      <c r="L63" s="64" t="s">
        <v>30</v>
      </c>
      <c r="M63" s="56" t="s">
        <v>371</v>
      </c>
      <c r="N63" s="32" t="s">
        <v>376</v>
      </c>
      <c r="O63" s="32" t="s">
        <v>30</v>
      </c>
      <c r="P63" s="60" t="s">
        <v>362</v>
      </c>
      <c r="Q63" s="60" t="s">
        <v>366</v>
      </c>
      <c r="R63" s="47">
        <v>1</v>
      </c>
      <c r="S63" s="47">
        <v>1</v>
      </c>
      <c r="T63" s="47">
        <v>1</v>
      </c>
      <c r="U63" s="47">
        <f t="shared" si="0"/>
        <v>1</v>
      </c>
      <c r="V63" s="47">
        <f t="shared" si="1"/>
        <v>1</v>
      </c>
      <c r="W63" s="64" t="s">
        <v>359</v>
      </c>
    </row>
    <row r="64" spans="1:23" s="50" customFormat="1" ht="35.1" customHeight="1" x14ac:dyDescent="0.2">
      <c r="A64" s="61" t="s">
        <v>251</v>
      </c>
      <c r="B64" s="62">
        <v>1019</v>
      </c>
      <c r="C64" s="71" t="s">
        <v>356</v>
      </c>
      <c r="D64" s="76" t="s">
        <v>87</v>
      </c>
      <c r="E64" s="75" t="s">
        <v>88</v>
      </c>
      <c r="F64" s="83">
        <v>0</v>
      </c>
      <c r="G64" s="83">
        <v>977000</v>
      </c>
      <c r="H64" s="84">
        <v>977000</v>
      </c>
      <c r="I64" s="84">
        <v>977000</v>
      </c>
      <c r="J64" s="84">
        <v>977000</v>
      </c>
      <c r="K64" s="64" t="s">
        <v>89</v>
      </c>
      <c r="L64" s="64" t="s">
        <v>30</v>
      </c>
      <c r="M64" s="56" t="s">
        <v>371</v>
      </c>
      <c r="N64" s="32" t="s">
        <v>376</v>
      </c>
      <c r="O64" s="32" t="s">
        <v>30</v>
      </c>
      <c r="P64" s="60" t="s">
        <v>362</v>
      </c>
      <c r="Q64" s="60" t="s">
        <v>366</v>
      </c>
      <c r="R64" s="47">
        <v>1</v>
      </c>
      <c r="S64" s="47">
        <v>1</v>
      </c>
      <c r="T64" s="47">
        <v>1</v>
      </c>
      <c r="U64" s="47">
        <f t="shared" si="0"/>
        <v>1</v>
      </c>
      <c r="V64" s="47">
        <f t="shared" si="1"/>
        <v>1</v>
      </c>
      <c r="W64" s="64" t="s">
        <v>359</v>
      </c>
    </row>
    <row r="65" spans="1:23" s="50" customFormat="1" ht="35.1" customHeight="1" x14ac:dyDescent="0.2">
      <c r="A65" s="61" t="s">
        <v>251</v>
      </c>
      <c r="B65" s="62">
        <v>8001</v>
      </c>
      <c r="C65" s="71" t="s">
        <v>357</v>
      </c>
      <c r="D65" s="76" t="s">
        <v>87</v>
      </c>
      <c r="E65" s="75" t="s">
        <v>88</v>
      </c>
      <c r="F65" s="83">
        <v>0</v>
      </c>
      <c r="G65" s="83">
        <v>727000</v>
      </c>
      <c r="H65" s="84">
        <v>727000.01</v>
      </c>
      <c r="I65" s="84">
        <v>727000.01</v>
      </c>
      <c r="J65" s="84">
        <v>727000.01</v>
      </c>
      <c r="K65" s="64" t="s">
        <v>89</v>
      </c>
      <c r="L65" s="64" t="s">
        <v>30</v>
      </c>
      <c r="M65" s="56" t="s">
        <v>373</v>
      </c>
      <c r="N65" s="32" t="s">
        <v>377</v>
      </c>
      <c r="O65" s="32" t="s">
        <v>30</v>
      </c>
      <c r="P65" s="60" t="s">
        <v>363</v>
      </c>
      <c r="Q65" s="60" t="s">
        <v>367</v>
      </c>
      <c r="R65" s="47">
        <v>10</v>
      </c>
      <c r="S65" s="47">
        <v>10</v>
      </c>
      <c r="T65" s="47">
        <v>11</v>
      </c>
      <c r="U65" s="47">
        <f t="shared" si="0"/>
        <v>11</v>
      </c>
      <c r="V65" s="47">
        <f t="shared" si="1"/>
        <v>10</v>
      </c>
      <c r="W65" s="64" t="s">
        <v>359</v>
      </c>
    </row>
    <row r="66" spans="1:23" s="50" customFormat="1" ht="35.1" customHeight="1" x14ac:dyDescent="0.2">
      <c r="A66" s="78" t="s">
        <v>199</v>
      </c>
      <c r="B66" s="62">
        <v>3019</v>
      </c>
      <c r="C66" s="71" t="s">
        <v>393</v>
      </c>
      <c r="D66" s="76" t="s">
        <v>87</v>
      </c>
      <c r="E66" s="75" t="s">
        <v>88</v>
      </c>
      <c r="F66" s="83">
        <v>0</v>
      </c>
      <c r="G66" s="83">
        <v>65192.94</v>
      </c>
      <c r="H66" s="84">
        <v>32372.43</v>
      </c>
      <c r="I66" s="84">
        <v>32372.43</v>
      </c>
      <c r="J66" s="84">
        <v>32372.43</v>
      </c>
      <c r="K66" s="64" t="s">
        <v>89</v>
      </c>
      <c r="L66" s="64" t="s">
        <v>30</v>
      </c>
      <c r="M66" s="56" t="s">
        <v>374</v>
      </c>
      <c r="N66" s="32" t="s">
        <v>378</v>
      </c>
      <c r="O66" s="32" t="s">
        <v>30</v>
      </c>
      <c r="P66" s="60" t="s">
        <v>368</v>
      </c>
      <c r="Q66" s="60" t="s">
        <v>369</v>
      </c>
      <c r="R66" s="47">
        <v>40</v>
      </c>
      <c r="S66" s="47">
        <v>40</v>
      </c>
      <c r="T66" s="47">
        <v>33</v>
      </c>
      <c r="U66" s="47">
        <f t="shared" si="0"/>
        <v>33</v>
      </c>
      <c r="V66" s="47">
        <f t="shared" si="1"/>
        <v>40</v>
      </c>
      <c r="W66" s="64" t="s">
        <v>245</v>
      </c>
    </row>
    <row r="67" spans="1:23" s="50" customFormat="1" ht="35.1" customHeight="1" x14ac:dyDescent="0.2">
      <c r="A67" s="78" t="s">
        <v>199</v>
      </c>
      <c r="B67" s="62">
        <v>2016</v>
      </c>
      <c r="C67" s="82" t="s">
        <v>380</v>
      </c>
      <c r="D67" s="80" t="s">
        <v>87</v>
      </c>
      <c r="E67" s="79" t="s">
        <v>88</v>
      </c>
      <c r="F67" s="83">
        <v>0</v>
      </c>
      <c r="G67" s="87">
        <v>1450000</v>
      </c>
      <c r="H67" s="87">
        <v>1450000</v>
      </c>
      <c r="I67" s="84">
        <v>1450000</v>
      </c>
      <c r="J67" s="84">
        <v>1450000</v>
      </c>
      <c r="K67" s="64" t="s">
        <v>89</v>
      </c>
      <c r="L67" s="64" t="s">
        <v>30</v>
      </c>
      <c r="M67" s="56" t="s">
        <v>398</v>
      </c>
      <c r="N67" s="32" t="s">
        <v>399</v>
      </c>
      <c r="O67" s="32" t="s">
        <v>30</v>
      </c>
      <c r="P67" s="60" t="s">
        <v>402</v>
      </c>
      <c r="Q67" s="60" t="s">
        <v>419</v>
      </c>
      <c r="R67" s="47">
        <v>1</v>
      </c>
      <c r="S67" s="47">
        <v>1</v>
      </c>
      <c r="T67" s="47">
        <v>1</v>
      </c>
      <c r="U67" s="47">
        <f t="shared" si="0"/>
        <v>1</v>
      </c>
      <c r="V67" s="47">
        <f t="shared" si="1"/>
        <v>1</v>
      </c>
      <c r="W67" s="64" t="s">
        <v>394</v>
      </c>
    </row>
    <row r="68" spans="1:23" s="50" customFormat="1" ht="35.1" customHeight="1" x14ac:dyDescent="0.2">
      <c r="A68" s="78" t="s">
        <v>199</v>
      </c>
      <c r="B68" s="62">
        <v>2017</v>
      </c>
      <c r="C68" s="82" t="s">
        <v>381</v>
      </c>
      <c r="D68" s="80" t="s">
        <v>87</v>
      </c>
      <c r="E68" s="79" t="s">
        <v>88</v>
      </c>
      <c r="F68" s="83">
        <v>0</v>
      </c>
      <c r="G68" s="83">
        <v>340818.32</v>
      </c>
      <c r="H68" s="84">
        <v>340818.32</v>
      </c>
      <c r="I68" s="84">
        <v>340818.32</v>
      </c>
      <c r="J68" s="84">
        <v>340818.32</v>
      </c>
      <c r="K68" s="64" t="s">
        <v>89</v>
      </c>
      <c r="L68" s="64" t="s">
        <v>30</v>
      </c>
      <c r="M68" s="56" t="s">
        <v>400</v>
      </c>
      <c r="N68" s="32" t="s">
        <v>405</v>
      </c>
      <c r="O68" s="32" t="s">
        <v>30</v>
      </c>
      <c r="P68" s="60" t="s">
        <v>401</v>
      </c>
      <c r="Q68" s="60" t="s">
        <v>420</v>
      </c>
      <c r="R68" s="47">
        <v>1</v>
      </c>
      <c r="S68" s="47">
        <v>1</v>
      </c>
      <c r="T68" s="47">
        <v>1</v>
      </c>
      <c r="U68" s="47">
        <f t="shared" si="0"/>
        <v>1</v>
      </c>
      <c r="V68" s="47">
        <f t="shared" si="1"/>
        <v>1</v>
      </c>
      <c r="W68" s="64" t="s">
        <v>395</v>
      </c>
    </row>
    <row r="69" spans="1:23" s="50" customFormat="1" ht="35.1" customHeight="1" x14ac:dyDescent="0.2">
      <c r="A69" s="78" t="s">
        <v>199</v>
      </c>
      <c r="B69" s="62">
        <v>2018</v>
      </c>
      <c r="C69" s="82" t="s">
        <v>382</v>
      </c>
      <c r="D69" s="80" t="s">
        <v>87</v>
      </c>
      <c r="E69" s="79" t="s">
        <v>88</v>
      </c>
      <c r="F69" s="83">
        <v>0</v>
      </c>
      <c r="G69" s="83">
        <v>157760.95999999999</v>
      </c>
      <c r="H69" s="84">
        <v>157760.95000000001</v>
      </c>
      <c r="I69" s="84">
        <v>157760.95000000001</v>
      </c>
      <c r="J69" s="84">
        <v>157760.95000000001</v>
      </c>
      <c r="K69" s="64" t="s">
        <v>89</v>
      </c>
      <c r="L69" s="64" t="s">
        <v>30</v>
      </c>
      <c r="M69" s="56" t="s">
        <v>403</v>
      </c>
      <c r="N69" s="32" t="s">
        <v>406</v>
      </c>
      <c r="O69" s="32" t="s">
        <v>30</v>
      </c>
      <c r="P69" s="60" t="s">
        <v>407</v>
      </c>
      <c r="Q69" s="60" t="s">
        <v>421</v>
      </c>
      <c r="R69" s="47">
        <v>1</v>
      </c>
      <c r="S69" s="47">
        <v>1</v>
      </c>
      <c r="T69" s="47">
        <v>1</v>
      </c>
      <c r="U69" s="47">
        <f t="shared" si="0"/>
        <v>1</v>
      </c>
      <c r="V69" s="47">
        <f t="shared" si="1"/>
        <v>1</v>
      </c>
      <c r="W69" s="64" t="s">
        <v>430</v>
      </c>
    </row>
    <row r="70" spans="1:23" s="50" customFormat="1" ht="35.1" customHeight="1" x14ac:dyDescent="0.2">
      <c r="A70" s="78" t="s">
        <v>199</v>
      </c>
      <c r="B70" s="62">
        <v>2019</v>
      </c>
      <c r="C70" s="82" t="s">
        <v>383</v>
      </c>
      <c r="D70" s="80" t="s">
        <v>87</v>
      </c>
      <c r="E70" s="79" t="s">
        <v>88</v>
      </c>
      <c r="F70" s="83">
        <v>0</v>
      </c>
      <c r="G70" s="83">
        <v>157760.95999999999</v>
      </c>
      <c r="H70" s="84">
        <v>157760.95999999999</v>
      </c>
      <c r="I70" s="84">
        <v>157760.95999999999</v>
      </c>
      <c r="J70" s="84">
        <v>157760.95999999999</v>
      </c>
      <c r="K70" s="64" t="s">
        <v>89</v>
      </c>
      <c r="L70" s="64" t="s">
        <v>30</v>
      </c>
      <c r="M70" s="56" t="s">
        <v>404</v>
      </c>
      <c r="N70" s="32" t="s">
        <v>406</v>
      </c>
      <c r="O70" s="32" t="s">
        <v>30</v>
      </c>
      <c r="P70" s="60" t="s">
        <v>407</v>
      </c>
      <c r="Q70" s="60" t="s">
        <v>421</v>
      </c>
      <c r="R70" s="47">
        <v>1</v>
      </c>
      <c r="S70" s="47">
        <v>1</v>
      </c>
      <c r="T70" s="47">
        <v>1</v>
      </c>
      <c r="U70" s="47">
        <f t="shared" si="0"/>
        <v>1</v>
      </c>
      <c r="V70" s="47">
        <f t="shared" si="1"/>
        <v>1</v>
      </c>
      <c r="W70" s="64" t="s">
        <v>430</v>
      </c>
    </row>
    <row r="71" spans="1:23" s="50" customFormat="1" ht="35.1" customHeight="1" x14ac:dyDescent="0.2">
      <c r="A71" s="78" t="s">
        <v>199</v>
      </c>
      <c r="B71" s="62">
        <v>3020</v>
      </c>
      <c r="C71" s="82" t="s">
        <v>384</v>
      </c>
      <c r="D71" s="80" t="s">
        <v>87</v>
      </c>
      <c r="E71" s="79" t="s">
        <v>88</v>
      </c>
      <c r="F71" s="83">
        <v>0</v>
      </c>
      <c r="G71" s="83">
        <v>20000</v>
      </c>
      <c r="H71" s="84">
        <v>11106.71</v>
      </c>
      <c r="I71" s="84">
        <v>11106.71</v>
      </c>
      <c r="J71" s="84">
        <v>11106.71</v>
      </c>
      <c r="K71" s="64" t="s">
        <v>89</v>
      </c>
      <c r="L71" s="64" t="s">
        <v>30</v>
      </c>
      <c r="M71" s="56" t="s">
        <v>408</v>
      </c>
      <c r="N71" s="32" t="s">
        <v>409</v>
      </c>
      <c r="O71" s="32" t="s">
        <v>30</v>
      </c>
      <c r="P71" s="60" t="s">
        <v>410</v>
      </c>
      <c r="Q71" s="60" t="s">
        <v>422</v>
      </c>
      <c r="R71" s="47">
        <v>65</v>
      </c>
      <c r="S71" s="47">
        <v>65</v>
      </c>
      <c r="T71" s="47">
        <v>65</v>
      </c>
      <c r="U71" s="47">
        <f t="shared" si="0"/>
        <v>65</v>
      </c>
      <c r="V71" s="47">
        <f t="shared" si="1"/>
        <v>65</v>
      </c>
      <c r="W71" s="64" t="s">
        <v>396</v>
      </c>
    </row>
    <row r="72" spans="1:23" s="50" customFormat="1" ht="35.1" customHeight="1" x14ac:dyDescent="0.2">
      <c r="A72" s="78" t="s">
        <v>199</v>
      </c>
      <c r="B72" s="62">
        <v>4005</v>
      </c>
      <c r="C72" s="82" t="s">
        <v>385</v>
      </c>
      <c r="D72" s="80" t="s">
        <v>87</v>
      </c>
      <c r="E72" s="79" t="s">
        <v>88</v>
      </c>
      <c r="F72" s="83">
        <v>0</v>
      </c>
      <c r="G72" s="83">
        <v>100000</v>
      </c>
      <c r="H72" s="84">
        <v>99952.08</v>
      </c>
      <c r="I72" s="84">
        <v>99952.08</v>
      </c>
      <c r="J72" s="84">
        <v>99952.08</v>
      </c>
      <c r="K72" s="64" t="s">
        <v>89</v>
      </c>
      <c r="L72" s="64" t="s">
        <v>30</v>
      </c>
      <c r="M72" s="56" t="s">
        <v>424</v>
      </c>
      <c r="N72" s="32" t="s">
        <v>418</v>
      </c>
      <c r="O72" s="32" t="s">
        <v>30</v>
      </c>
      <c r="P72" s="60" t="s">
        <v>411</v>
      </c>
      <c r="Q72" s="60" t="s">
        <v>412</v>
      </c>
      <c r="R72" s="47">
        <v>1</v>
      </c>
      <c r="S72" s="47">
        <v>1</v>
      </c>
      <c r="T72" s="47">
        <v>1</v>
      </c>
      <c r="U72" s="47">
        <f t="shared" si="0"/>
        <v>1</v>
      </c>
      <c r="V72" s="47">
        <f t="shared" si="1"/>
        <v>1</v>
      </c>
      <c r="W72" s="64" t="s">
        <v>397</v>
      </c>
    </row>
    <row r="73" spans="1:23" s="50" customFormat="1" ht="35.1" customHeight="1" x14ac:dyDescent="0.2">
      <c r="A73" s="78" t="s">
        <v>199</v>
      </c>
      <c r="B73" s="62">
        <v>4009</v>
      </c>
      <c r="C73" s="82" t="s">
        <v>386</v>
      </c>
      <c r="D73" s="80" t="s">
        <v>87</v>
      </c>
      <c r="E73" s="79" t="s">
        <v>88</v>
      </c>
      <c r="F73" s="83">
        <v>0</v>
      </c>
      <c r="G73" s="83">
        <v>209925.41</v>
      </c>
      <c r="H73" s="84">
        <v>209925.41</v>
      </c>
      <c r="I73" s="84">
        <v>209925.41</v>
      </c>
      <c r="J73" s="84">
        <v>209925.41</v>
      </c>
      <c r="K73" s="64" t="s">
        <v>89</v>
      </c>
      <c r="L73" s="64" t="s">
        <v>30</v>
      </c>
      <c r="M73" s="56" t="s">
        <v>423</v>
      </c>
      <c r="N73" s="32" t="s">
        <v>418</v>
      </c>
      <c r="O73" s="32" t="s">
        <v>30</v>
      </c>
      <c r="P73" s="60" t="s">
        <v>411</v>
      </c>
      <c r="Q73" s="60" t="s">
        <v>412</v>
      </c>
      <c r="R73" s="47">
        <v>1</v>
      </c>
      <c r="S73" s="47">
        <v>1</v>
      </c>
      <c r="T73" s="47">
        <v>1</v>
      </c>
      <c r="U73" s="47">
        <f t="shared" si="0"/>
        <v>1</v>
      </c>
      <c r="V73" s="47">
        <f t="shared" si="1"/>
        <v>1</v>
      </c>
      <c r="W73" s="64" t="s">
        <v>397</v>
      </c>
    </row>
    <row r="74" spans="1:23" s="50" customFormat="1" ht="35.1" customHeight="1" x14ac:dyDescent="0.2">
      <c r="A74" s="78" t="s">
        <v>199</v>
      </c>
      <c r="B74" s="62">
        <v>4014</v>
      </c>
      <c r="C74" s="82" t="s">
        <v>387</v>
      </c>
      <c r="D74" s="80" t="s">
        <v>87</v>
      </c>
      <c r="E74" s="79" t="s">
        <v>88</v>
      </c>
      <c r="F74" s="83">
        <v>0</v>
      </c>
      <c r="G74" s="83">
        <v>250000</v>
      </c>
      <c r="H74" s="84">
        <v>250000</v>
      </c>
      <c r="I74" s="84">
        <v>250000</v>
      </c>
      <c r="J74" s="84">
        <v>250000</v>
      </c>
      <c r="K74" s="64" t="s">
        <v>89</v>
      </c>
      <c r="L74" s="64" t="s">
        <v>30</v>
      </c>
      <c r="M74" s="56" t="s">
        <v>429</v>
      </c>
      <c r="N74" s="32" t="s">
        <v>418</v>
      </c>
      <c r="O74" s="32" t="s">
        <v>30</v>
      </c>
      <c r="P74" s="60" t="s">
        <v>411</v>
      </c>
      <c r="Q74" s="60" t="s">
        <v>412</v>
      </c>
      <c r="R74" s="47">
        <v>1</v>
      </c>
      <c r="S74" s="47">
        <v>1</v>
      </c>
      <c r="T74" s="47">
        <v>1</v>
      </c>
      <c r="U74" s="47">
        <f t="shared" si="0"/>
        <v>1</v>
      </c>
      <c r="V74" s="47">
        <f t="shared" si="1"/>
        <v>1</v>
      </c>
      <c r="W74" s="64" t="s">
        <v>397</v>
      </c>
    </row>
    <row r="75" spans="1:23" s="50" customFormat="1" ht="35.1" customHeight="1" x14ac:dyDescent="0.2">
      <c r="A75" s="78" t="s">
        <v>199</v>
      </c>
      <c r="B75" s="62">
        <v>4015</v>
      </c>
      <c r="C75" s="82" t="s">
        <v>388</v>
      </c>
      <c r="D75" s="80" t="s">
        <v>87</v>
      </c>
      <c r="E75" s="79" t="s">
        <v>88</v>
      </c>
      <c r="F75" s="83">
        <v>0</v>
      </c>
      <c r="G75" s="83">
        <v>100000</v>
      </c>
      <c r="H75" s="84">
        <v>100000</v>
      </c>
      <c r="I75" s="84">
        <v>100000</v>
      </c>
      <c r="J75" s="84">
        <v>100000</v>
      </c>
      <c r="K75" s="64" t="s">
        <v>89</v>
      </c>
      <c r="L75" s="64" t="s">
        <v>30</v>
      </c>
      <c r="M75" s="56" t="s">
        <v>425</v>
      </c>
      <c r="N75" s="32" t="s">
        <v>418</v>
      </c>
      <c r="O75" s="32" t="s">
        <v>30</v>
      </c>
      <c r="P75" s="60" t="s">
        <v>411</v>
      </c>
      <c r="Q75" s="60" t="s">
        <v>412</v>
      </c>
      <c r="R75" s="47">
        <v>1</v>
      </c>
      <c r="S75" s="47">
        <v>1</v>
      </c>
      <c r="T75" s="47">
        <v>1</v>
      </c>
      <c r="U75" s="47">
        <f t="shared" si="0"/>
        <v>1</v>
      </c>
      <c r="V75" s="47">
        <f t="shared" si="1"/>
        <v>1</v>
      </c>
      <c r="W75" s="64" t="s">
        <v>397</v>
      </c>
    </row>
    <row r="76" spans="1:23" s="50" customFormat="1" ht="35.1" customHeight="1" x14ac:dyDescent="0.2">
      <c r="A76" s="78" t="s">
        <v>199</v>
      </c>
      <c r="B76" s="62">
        <v>5013</v>
      </c>
      <c r="C76" s="82" t="s">
        <v>389</v>
      </c>
      <c r="D76" s="80" t="s">
        <v>87</v>
      </c>
      <c r="E76" s="79" t="s">
        <v>88</v>
      </c>
      <c r="F76" s="83">
        <v>0</v>
      </c>
      <c r="G76" s="83">
        <v>40000</v>
      </c>
      <c r="H76" s="84">
        <v>40000</v>
      </c>
      <c r="I76" s="84">
        <v>40000</v>
      </c>
      <c r="J76" s="84">
        <v>40000</v>
      </c>
      <c r="K76" s="64" t="s">
        <v>89</v>
      </c>
      <c r="L76" s="64" t="s">
        <v>30</v>
      </c>
      <c r="M76" s="56" t="s">
        <v>431</v>
      </c>
      <c r="N76" s="32" t="s">
        <v>432</v>
      </c>
      <c r="O76" s="32" t="s">
        <v>30</v>
      </c>
      <c r="P76" s="60" t="s">
        <v>433</v>
      </c>
      <c r="Q76" s="60" t="s">
        <v>434</v>
      </c>
      <c r="R76" s="47">
        <v>75</v>
      </c>
      <c r="S76" s="47">
        <v>75</v>
      </c>
      <c r="T76" s="47">
        <v>75</v>
      </c>
      <c r="U76" s="47">
        <f t="shared" si="0"/>
        <v>75</v>
      </c>
      <c r="V76" s="47">
        <f t="shared" si="1"/>
        <v>75</v>
      </c>
      <c r="W76" s="64" t="s">
        <v>437</v>
      </c>
    </row>
    <row r="77" spans="1:23" s="50" customFormat="1" ht="35.1" customHeight="1" x14ac:dyDescent="0.2">
      <c r="A77" s="78" t="s">
        <v>199</v>
      </c>
      <c r="B77" s="62">
        <v>5014</v>
      </c>
      <c r="C77" s="82" t="s">
        <v>390</v>
      </c>
      <c r="D77" s="80" t="s">
        <v>87</v>
      </c>
      <c r="E77" s="79" t="s">
        <v>88</v>
      </c>
      <c r="F77" s="83">
        <v>0</v>
      </c>
      <c r="G77" s="83">
        <v>165000</v>
      </c>
      <c r="H77" s="84">
        <v>165000</v>
      </c>
      <c r="I77" s="84">
        <v>165000</v>
      </c>
      <c r="J77" s="84">
        <v>165000</v>
      </c>
      <c r="K77" s="64" t="s">
        <v>89</v>
      </c>
      <c r="L77" s="64" t="s">
        <v>30</v>
      </c>
      <c r="M77" s="56" t="s">
        <v>426</v>
      </c>
      <c r="N77" s="32" t="s">
        <v>436</v>
      </c>
      <c r="O77" s="32" t="s">
        <v>30</v>
      </c>
      <c r="P77" s="60" t="s">
        <v>414</v>
      </c>
      <c r="Q77" s="60" t="s">
        <v>413</v>
      </c>
      <c r="R77" s="47">
        <v>100</v>
      </c>
      <c r="S77" s="47">
        <v>100</v>
      </c>
      <c r="T77" s="47">
        <v>100</v>
      </c>
      <c r="U77" s="47">
        <f t="shared" si="0"/>
        <v>100</v>
      </c>
      <c r="V77" s="47">
        <f t="shared" si="1"/>
        <v>100</v>
      </c>
      <c r="W77" s="64" t="s">
        <v>208</v>
      </c>
    </row>
    <row r="78" spans="1:23" s="50" customFormat="1" ht="35.1" customHeight="1" x14ac:dyDescent="0.2">
      <c r="A78" s="78" t="s">
        <v>199</v>
      </c>
      <c r="B78" s="62">
        <v>8000</v>
      </c>
      <c r="C78" s="82" t="s">
        <v>391</v>
      </c>
      <c r="D78" s="80" t="s">
        <v>87</v>
      </c>
      <c r="E78" s="79" t="s">
        <v>88</v>
      </c>
      <c r="F78" s="83">
        <v>0</v>
      </c>
      <c r="G78" s="83">
        <v>30000</v>
      </c>
      <c r="H78" s="84">
        <v>29999.9</v>
      </c>
      <c r="I78" s="84">
        <v>29999.9</v>
      </c>
      <c r="J78" s="84">
        <v>29999.9</v>
      </c>
      <c r="K78" s="64" t="s">
        <v>89</v>
      </c>
      <c r="L78" s="64" t="s">
        <v>30</v>
      </c>
      <c r="M78" s="56" t="s">
        <v>427</v>
      </c>
      <c r="N78" s="32" t="s">
        <v>417</v>
      </c>
      <c r="O78" s="32" t="s">
        <v>30</v>
      </c>
      <c r="P78" s="60" t="s">
        <v>415</v>
      </c>
      <c r="Q78" s="60" t="s">
        <v>416</v>
      </c>
      <c r="R78" s="47">
        <v>100</v>
      </c>
      <c r="S78" s="47">
        <v>100</v>
      </c>
      <c r="T78" s="47">
        <v>100</v>
      </c>
      <c r="U78" s="47">
        <f t="shared" si="0"/>
        <v>100</v>
      </c>
      <c r="V78" s="47">
        <f t="shared" si="1"/>
        <v>100</v>
      </c>
      <c r="W78" s="64" t="s">
        <v>208</v>
      </c>
    </row>
    <row r="79" spans="1:23" s="50" customFormat="1" ht="35.1" customHeight="1" x14ac:dyDescent="0.2">
      <c r="A79" s="78" t="s">
        <v>199</v>
      </c>
      <c r="B79" s="62">
        <v>8002</v>
      </c>
      <c r="C79" s="82" t="s">
        <v>392</v>
      </c>
      <c r="D79" s="80" t="s">
        <v>87</v>
      </c>
      <c r="E79" s="79" t="s">
        <v>88</v>
      </c>
      <c r="F79" s="83">
        <v>0</v>
      </c>
      <c r="G79" s="83">
        <v>20000</v>
      </c>
      <c r="H79" s="84">
        <v>20000</v>
      </c>
      <c r="I79" s="84">
        <v>20000</v>
      </c>
      <c r="J79" s="84">
        <v>20000</v>
      </c>
      <c r="K79" s="64" t="s">
        <v>89</v>
      </c>
      <c r="L79" s="64" t="s">
        <v>30</v>
      </c>
      <c r="M79" s="56" t="s">
        <v>428</v>
      </c>
      <c r="N79" s="32" t="s">
        <v>417</v>
      </c>
      <c r="O79" s="32" t="s">
        <v>30</v>
      </c>
      <c r="P79" s="60" t="s">
        <v>415</v>
      </c>
      <c r="Q79" s="60" t="s">
        <v>416</v>
      </c>
      <c r="R79" s="47">
        <v>100</v>
      </c>
      <c r="S79" s="47">
        <v>100</v>
      </c>
      <c r="T79" s="47">
        <v>100</v>
      </c>
      <c r="U79" s="47">
        <f t="shared" si="0"/>
        <v>100</v>
      </c>
      <c r="V79" s="47">
        <f t="shared" si="1"/>
        <v>100</v>
      </c>
      <c r="W79" s="64" t="s">
        <v>208</v>
      </c>
    </row>
    <row r="80" spans="1:23" ht="12" x14ac:dyDescent="0.2">
      <c r="A80" s="31"/>
      <c r="B80" s="30"/>
      <c r="C80" s="17"/>
      <c r="D80" s="30"/>
      <c r="E80" s="30"/>
      <c r="F80" s="77">
        <f>SUM(F8:F79)</f>
        <v>81241179</v>
      </c>
      <c r="G80" s="77">
        <f>SUM(G8:G79)</f>
        <v>110600377.39999999</v>
      </c>
      <c r="H80" s="77">
        <f>SUM(H8:H79)</f>
        <v>108007271.09000002</v>
      </c>
      <c r="I80" s="77">
        <f>SUM(I8:I79)</f>
        <v>108007271.09000002</v>
      </c>
      <c r="J80" s="77">
        <f>SUM(J8:J79)</f>
        <v>107547987.96000001</v>
      </c>
      <c r="K80" s="34"/>
      <c r="L80" s="34"/>
      <c r="M80" s="30"/>
      <c r="N80" s="30"/>
      <c r="O80" s="30"/>
      <c r="P80" s="30"/>
      <c r="Q80" s="30"/>
      <c r="R80" s="30"/>
      <c r="S80" s="30"/>
      <c r="T80" s="30"/>
      <c r="U80" s="30"/>
      <c r="V80" s="30"/>
      <c r="W80" s="66"/>
    </row>
    <row r="81" spans="1:23" ht="12" x14ac:dyDescent="0.2">
      <c r="A81" s="31"/>
      <c r="B81" s="30"/>
      <c r="C81" s="34"/>
      <c r="D81" s="30"/>
      <c r="E81" s="30"/>
      <c r="F81" s="77">
        <v>81241179</v>
      </c>
      <c r="G81" s="77">
        <v>110600377.40000001</v>
      </c>
      <c r="H81" s="77">
        <v>108007271.09</v>
      </c>
      <c r="I81" s="77">
        <v>108007271.09</v>
      </c>
      <c r="J81" s="92">
        <v>107547987.95999999</v>
      </c>
      <c r="K81" s="34"/>
      <c r="L81" s="34"/>
      <c r="M81" s="30"/>
      <c r="N81" s="30"/>
      <c r="O81" s="30"/>
      <c r="P81" s="30"/>
      <c r="Q81" s="30"/>
      <c r="R81" s="30"/>
      <c r="S81" s="30"/>
      <c r="T81" s="30"/>
      <c r="U81" s="30"/>
      <c r="V81" s="30"/>
      <c r="W81" s="66"/>
    </row>
    <row r="82" spans="1:23" ht="12" x14ac:dyDescent="0.2">
      <c r="A82" s="31"/>
      <c r="B82" s="30"/>
      <c r="C82" s="34"/>
      <c r="D82" s="30"/>
      <c r="E82" s="30"/>
      <c r="F82" s="77"/>
      <c r="G82" s="92">
        <f>+G80-G81</f>
        <v>0</v>
      </c>
      <c r="H82" s="92">
        <f t="shared" ref="H82:I82" si="3">+H80-H81</f>
        <v>0</v>
      </c>
      <c r="I82" s="92">
        <f t="shared" si="3"/>
        <v>0</v>
      </c>
      <c r="J82" s="92">
        <f>+J80-J81</f>
        <v>0</v>
      </c>
      <c r="K82" s="34"/>
      <c r="L82" s="34"/>
      <c r="M82" s="30"/>
      <c r="N82" s="30"/>
      <c r="O82" s="30"/>
      <c r="P82" s="30"/>
      <c r="Q82" s="30"/>
      <c r="R82" s="30"/>
      <c r="S82" s="30"/>
      <c r="T82" s="30"/>
      <c r="U82" s="30"/>
      <c r="V82" s="30"/>
      <c r="W82" s="66"/>
    </row>
    <row r="83" spans="1:23" ht="12" x14ac:dyDescent="0.2">
      <c r="A83" s="31"/>
      <c r="B83" s="30"/>
      <c r="C83" s="34"/>
      <c r="D83" s="30"/>
      <c r="E83" s="30"/>
      <c r="F83" s="93"/>
      <c r="G83" s="94"/>
      <c r="H83" s="94"/>
      <c r="I83" s="94"/>
      <c r="J83" s="94"/>
      <c r="K83" s="34"/>
      <c r="L83" s="34"/>
      <c r="M83" s="30"/>
      <c r="N83" s="30"/>
      <c r="O83" s="30"/>
      <c r="P83" s="30"/>
      <c r="Q83" s="30"/>
      <c r="R83" s="30"/>
      <c r="S83" s="30"/>
      <c r="T83" s="30"/>
      <c r="U83" s="30"/>
      <c r="V83" s="30"/>
      <c r="W83" s="66"/>
    </row>
    <row r="84" spans="1:23" ht="12" x14ac:dyDescent="0.2">
      <c r="A84" s="31"/>
      <c r="B84" s="30"/>
      <c r="C84" s="34"/>
      <c r="D84" s="30"/>
      <c r="E84" s="30"/>
      <c r="F84" s="30"/>
      <c r="G84" s="37"/>
      <c r="H84" s="37"/>
      <c r="I84" s="37"/>
      <c r="J84" s="37"/>
      <c r="K84" s="34"/>
      <c r="L84" s="34"/>
      <c r="M84" s="30"/>
      <c r="N84" s="30"/>
      <c r="O84" s="30"/>
      <c r="P84" s="30"/>
      <c r="Q84" s="30"/>
      <c r="R84" s="30"/>
      <c r="S84" s="30"/>
      <c r="T84" s="30"/>
      <c r="U84" s="30"/>
      <c r="V84" s="30"/>
      <c r="W84" s="66"/>
    </row>
    <row r="85" spans="1:23" ht="12" x14ac:dyDescent="0.2">
      <c r="A85" s="31"/>
      <c r="B85" s="30"/>
      <c r="C85" s="34"/>
      <c r="D85" s="30"/>
      <c r="E85" s="30"/>
      <c r="F85" s="30"/>
      <c r="G85" s="37"/>
      <c r="H85" s="37"/>
      <c r="I85" s="37"/>
      <c r="J85" s="37"/>
      <c r="K85" s="34"/>
      <c r="L85" s="34"/>
      <c r="M85" s="30"/>
      <c r="N85" s="30"/>
      <c r="O85" s="30"/>
      <c r="P85" s="30"/>
      <c r="Q85" s="30"/>
      <c r="R85" s="30"/>
      <c r="S85" s="30"/>
      <c r="T85" s="30"/>
      <c r="U85" s="30"/>
      <c r="V85" s="30"/>
      <c r="W85" s="66"/>
    </row>
    <row r="86" spans="1:23" ht="12" x14ac:dyDescent="0.2">
      <c r="A86" s="31"/>
      <c r="B86" s="30"/>
      <c r="C86" s="34"/>
      <c r="D86" s="30"/>
      <c r="E86" s="30"/>
      <c r="F86" s="30"/>
      <c r="G86" s="37"/>
      <c r="H86" s="37"/>
      <c r="I86" s="37"/>
      <c r="J86" s="37"/>
      <c r="K86" s="34"/>
      <c r="L86" s="34"/>
      <c r="M86" s="30"/>
      <c r="N86" s="30"/>
      <c r="O86" s="30"/>
      <c r="P86" s="30"/>
      <c r="Q86" s="30"/>
      <c r="R86" s="30"/>
      <c r="S86" s="30"/>
      <c r="T86" s="30"/>
      <c r="U86" s="30"/>
      <c r="V86" s="30"/>
      <c r="W86" s="66"/>
    </row>
    <row r="87" spans="1:23" ht="12" x14ac:dyDescent="0.2">
      <c r="A87" s="31"/>
      <c r="B87" s="30"/>
      <c r="C87" s="34"/>
      <c r="D87" s="30"/>
      <c r="E87" s="30"/>
      <c r="F87" s="30"/>
      <c r="G87" s="30"/>
      <c r="H87" s="30"/>
      <c r="I87" s="30"/>
      <c r="J87" s="30"/>
      <c r="K87" s="34"/>
      <c r="L87" s="34"/>
      <c r="M87" s="30"/>
      <c r="N87" s="30"/>
      <c r="O87" s="30"/>
      <c r="P87" s="30"/>
      <c r="Q87" s="30"/>
      <c r="R87" s="30"/>
      <c r="S87" s="30"/>
      <c r="T87" s="30"/>
      <c r="U87" s="30"/>
      <c r="V87" s="30"/>
      <c r="W87" s="66"/>
    </row>
    <row r="88" spans="1:23" ht="12" x14ac:dyDescent="0.2">
      <c r="A88" s="31"/>
      <c r="B88" s="30"/>
      <c r="C88" s="34"/>
      <c r="D88" s="30"/>
      <c r="E88" s="30"/>
      <c r="F88" s="30"/>
      <c r="G88" s="30"/>
      <c r="H88" s="30"/>
      <c r="I88" s="30"/>
      <c r="J88" s="30"/>
      <c r="K88" s="34"/>
      <c r="L88" s="34"/>
      <c r="M88" s="30"/>
      <c r="N88" s="30"/>
      <c r="O88" s="30"/>
      <c r="P88" s="30"/>
      <c r="Q88" s="30"/>
      <c r="R88" s="30"/>
      <c r="S88" s="30"/>
      <c r="T88" s="30"/>
      <c r="U88" s="30"/>
      <c r="V88" s="30"/>
      <c r="W88" s="66"/>
    </row>
    <row r="89" spans="1:23" ht="12" x14ac:dyDescent="0.2">
      <c r="A89" s="31"/>
      <c r="B89" s="30"/>
      <c r="C89" s="34"/>
      <c r="D89" s="30"/>
      <c r="E89" s="30"/>
      <c r="F89" s="30"/>
      <c r="G89" s="30"/>
      <c r="H89" s="30"/>
      <c r="I89" s="30"/>
      <c r="J89" s="30"/>
      <c r="K89" s="34"/>
      <c r="L89" s="34"/>
      <c r="M89" s="30"/>
      <c r="N89" s="30"/>
      <c r="O89" s="30"/>
      <c r="P89" s="30"/>
      <c r="Q89" s="30"/>
      <c r="R89" s="30"/>
      <c r="S89" s="30"/>
      <c r="T89" s="30"/>
      <c r="U89" s="30"/>
      <c r="V89" s="30"/>
      <c r="W89" s="66"/>
    </row>
    <row r="90" spans="1:23" ht="12" x14ac:dyDescent="0.2">
      <c r="A90" s="31"/>
      <c r="B90" s="30"/>
      <c r="C90" s="34"/>
      <c r="D90" s="30"/>
      <c r="E90" s="30"/>
      <c r="F90" s="30"/>
      <c r="G90" s="30"/>
      <c r="H90" s="30"/>
      <c r="I90" s="30"/>
      <c r="J90" s="30"/>
      <c r="K90" s="34"/>
      <c r="L90" s="34"/>
      <c r="M90" s="30"/>
      <c r="N90" s="30"/>
      <c r="O90" s="30"/>
      <c r="P90" s="30"/>
      <c r="Q90" s="30"/>
      <c r="R90" s="30"/>
      <c r="S90" s="30"/>
      <c r="T90" s="30"/>
      <c r="U90" s="30"/>
      <c r="V90" s="30"/>
      <c r="W90" s="66"/>
    </row>
    <row r="91" spans="1:23" ht="12" x14ac:dyDescent="0.2">
      <c r="A91" s="31"/>
      <c r="B91" s="30"/>
      <c r="C91" s="34"/>
      <c r="D91" s="30"/>
      <c r="E91" s="30"/>
      <c r="F91" s="30"/>
      <c r="G91" s="30"/>
      <c r="H91" s="30"/>
      <c r="I91" s="30"/>
      <c r="J91" s="30"/>
      <c r="K91" s="34"/>
      <c r="L91" s="34"/>
      <c r="M91" s="30"/>
      <c r="N91" s="30"/>
      <c r="O91" s="30"/>
      <c r="P91" s="30"/>
      <c r="Q91" s="30"/>
      <c r="R91" s="30"/>
      <c r="S91" s="30"/>
      <c r="T91" s="30"/>
      <c r="U91" s="30"/>
      <c r="V91" s="30"/>
      <c r="W91" s="66"/>
    </row>
    <row r="92" spans="1:23" ht="12" x14ac:dyDescent="0.2">
      <c r="A92" s="31"/>
      <c r="B92" s="30"/>
      <c r="C92" s="34"/>
      <c r="D92" s="30"/>
      <c r="E92" s="30"/>
      <c r="F92" s="30"/>
      <c r="G92" s="30"/>
      <c r="H92" s="30"/>
      <c r="I92" s="30"/>
      <c r="J92" s="30"/>
      <c r="K92" s="34"/>
      <c r="L92" s="34"/>
      <c r="M92" s="30"/>
      <c r="N92" s="30"/>
      <c r="O92" s="30"/>
      <c r="P92" s="30"/>
      <c r="Q92" s="30"/>
      <c r="R92" s="30"/>
      <c r="S92" s="30"/>
      <c r="T92" s="30"/>
      <c r="U92" s="30"/>
      <c r="V92" s="30"/>
      <c r="W92" s="66"/>
    </row>
    <row r="93" spans="1:23" ht="12" x14ac:dyDescent="0.2">
      <c r="A93" s="31"/>
      <c r="B93" s="30"/>
      <c r="C93" s="34"/>
      <c r="D93" s="30"/>
      <c r="E93" s="30"/>
      <c r="F93" s="30"/>
      <c r="G93" s="30"/>
      <c r="H93" s="30"/>
      <c r="I93" s="30"/>
      <c r="J93" s="30"/>
      <c r="K93" s="34"/>
      <c r="L93" s="34"/>
      <c r="M93" s="30"/>
      <c r="N93" s="30"/>
      <c r="O93" s="30"/>
      <c r="P93" s="30"/>
      <c r="Q93" s="30"/>
      <c r="R93" s="30"/>
      <c r="S93" s="30"/>
      <c r="T93" s="30"/>
      <c r="U93" s="30"/>
      <c r="V93" s="30"/>
      <c r="W93" s="66"/>
    </row>
    <row r="94" spans="1:23" ht="12" x14ac:dyDescent="0.2">
      <c r="A94" s="31"/>
      <c r="B94" s="30"/>
      <c r="C94" s="34"/>
      <c r="D94" s="30"/>
      <c r="E94" s="30"/>
      <c r="F94" s="30"/>
      <c r="G94" s="30"/>
      <c r="H94" s="30"/>
      <c r="I94" s="30"/>
      <c r="J94" s="30"/>
      <c r="K94" s="34"/>
      <c r="L94" s="34"/>
      <c r="M94" s="30"/>
      <c r="N94" s="30"/>
      <c r="O94" s="30"/>
      <c r="P94" s="30"/>
      <c r="Q94" s="30"/>
      <c r="R94" s="30"/>
      <c r="S94" s="30"/>
      <c r="T94" s="30"/>
      <c r="U94" s="30"/>
      <c r="V94" s="30"/>
      <c r="W94" s="66"/>
    </row>
    <row r="95" spans="1:23" ht="12" x14ac:dyDescent="0.2">
      <c r="A95" s="31"/>
      <c r="B95" s="30"/>
      <c r="C95" s="34"/>
      <c r="D95" s="30"/>
      <c r="E95" s="30"/>
      <c r="F95" s="30"/>
      <c r="G95" s="30"/>
      <c r="H95" s="30"/>
      <c r="I95" s="30"/>
      <c r="J95" s="30"/>
      <c r="K95" s="34"/>
      <c r="L95" s="34"/>
      <c r="M95" s="30"/>
      <c r="N95" s="30"/>
      <c r="O95" s="30"/>
      <c r="P95" s="30"/>
      <c r="Q95" s="30"/>
      <c r="R95" s="30"/>
      <c r="S95" s="30"/>
      <c r="T95" s="30"/>
      <c r="U95" s="30"/>
      <c r="V95" s="30"/>
      <c r="W95" s="66"/>
    </row>
  </sheetData>
  <mergeCells count="3">
    <mergeCell ref="A2:W2"/>
    <mergeCell ref="A3:W3"/>
    <mergeCell ref="A4:W4"/>
  </mergeCells>
  <printOptions horizontalCentered="1" verticalCentered="1"/>
  <pageMargins left="0.70866141732283472" right="0.31496062992125984" top="0.55118110236220474" bottom="0.35433070866141736" header="0.31496062992125984" footer="0.31496062992125984"/>
  <pageSetup scale="36" fitToHeight="2" orientation="landscape"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sqref="A1:XFD104857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76</v>
      </c>
    </row>
    <row r="4" spans="1:2" ht="15.75" x14ac:dyDescent="0.2">
      <c r="A4" s="2" t="s">
        <v>80</v>
      </c>
      <c r="B4" s="2" t="s">
        <v>0</v>
      </c>
    </row>
    <row r="5" spans="1:2" ht="47.25" x14ac:dyDescent="0.2">
      <c r="A5" s="13">
        <v>1</v>
      </c>
      <c r="B5" s="1" t="s">
        <v>77</v>
      </c>
    </row>
    <row r="6" spans="1:2" ht="47.25" x14ac:dyDescent="0.2">
      <c r="A6" s="13">
        <v>2</v>
      </c>
      <c r="B6" s="1" t="s">
        <v>78</v>
      </c>
    </row>
    <row r="7" spans="1:2" ht="31.5" x14ac:dyDescent="0.2">
      <c r="A7" s="13">
        <v>3</v>
      </c>
      <c r="B7" s="1" t="s">
        <v>81</v>
      </c>
    </row>
    <row r="8" spans="1:2" ht="47.25" x14ac:dyDescent="0.2">
      <c r="A8" s="13">
        <v>4</v>
      </c>
      <c r="B8" s="1" t="s">
        <v>79</v>
      </c>
    </row>
    <row r="9" spans="1:2" ht="15.75" x14ac:dyDescent="0.2">
      <c r="A9" s="13">
        <v>5</v>
      </c>
      <c r="B9" s="1" t="s">
        <v>56</v>
      </c>
    </row>
    <row r="10" spans="1:2" ht="78.75" x14ac:dyDescent="0.2">
      <c r="A10" s="13">
        <v>6</v>
      </c>
      <c r="B10" s="1" t="s">
        <v>75</v>
      </c>
    </row>
    <row r="11" spans="1:2" ht="78.75" x14ac:dyDescent="0.2">
      <c r="A11" s="13">
        <v>7</v>
      </c>
      <c r="B11" s="1" t="s">
        <v>62</v>
      </c>
    </row>
    <row r="12" spans="1:2" ht="78.75" x14ac:dyDescent="0.2">
      <c r="A12" s="13">
        <v>8</v>
      </c>
      <c r="B12" s="1" t="s">
        <v>64</v>
      </c>
    </row>
    <row r="13" spans="1:2" ht="78.75" x14ac:dyDescent="0.2">
      <c r="A13" s="13">
        <v>9</v>
      </c>
      <c r="B13" s="1" t="s">
        <v>63</v>
      </c>
    </row>
    <row r="14" spans="1:2" ht="78.75" x14ac:dyDescent="0.2">
      <c r="A14" s="13">
        <v>10</v>
      </c>
      <c r="B14" s="1" t="s">
        <v>65</v>
      </c>
    </row>
    <row r="15" spans="1:2" ht="15.75" x14ac:dyDescent="0.2">
      <c r="A15" s="13">
        <v>11</v>
      </c>
      <c r="B15" s="1" t="s">
        <v>82</v>
      </c>
    </row>
    <row r="16" spans="1:2" ht="15.75" x14ac:dyDescent="0.2">
      <c r="A16" s="13">
        <v>12</v>
      </c>
      <c r="B16" s="1" t="s">
        <v>66</v>
      </c>
    </row>
    <row r="17" spans="1:2" ht="15.75" x14ac:dyDescent="0.2">
      <c r="A17" s="13">
        <v>13</v>
      </c>
      <c r="B17" s="1" t="s">
        <v>67</v>
      </c>
    </row>
    <row r="18" spans="1:2" ht="63" x14ac:dyDescent="0.2">
      <c r="A18" s="13">
        <v>14</v>
      </c>
      <c r="B18" s="1" t="s">
        <v>83</v>
      </c>
    </row>
    <row r="19" spans="1:2" ht="15.75" x14ac:dyDescent="0.2">
      <c r="A19" s="13">
        <v>15</v>
      </c>
      <c r="B19" s="1" t="s">
        <v>57</v>
      </c>
    </row>
    <row r="20" spans="1:2" ht="15.75" x14ac:dyDescent="0.2">
      <c r="A20" s="13">
        <v>16</v>
      </c>
      <c r="B20" s="1" t="s">
        <v>58</v>
      </c>
    </row>
    <row r="21" spans="1:2" ht="15.75" x14ac:dyDescent="0.2">
      <c r="A21" s="13">
        <v>17</v>
      </c>
      <c r="B21" s="1" t="s">
        <v>68</v>
      </c>
    </row>
    <row r="22" spans="1:2" ht="15.75" x14ac:dyDescent="0.2">
      <c r="A22" s="13">
        <v>18</v>
      </c>
      <c r="B22" s="3" t="s">
        <v>59</v>
      </c>
    </row>
    <row r="23" spans="1:2" ht="15.75" x14ac:dyDescent="0.2">
      <c r="A23" s="13">
        <v>19</v>
      </c>
      <c r="B23" s="3" t="s">
        <v>60</v>
      </c>
    </row>
    <row r="24" spans="1:2" ht="15.75" x14ac:dyDescent="0.2">
      <c r="A24" s="13">
        <v>20</v>
      </c>
      <c r="B24" s="3" t="s">
        <v>61</v>
      </c>
    </row>
    <row r="25" spans="1:2" ht="15.75" x14ac:dyDescent="0.2">
      <c r="A25" s="13">
        <v>21</v>
      </c>
      <c r="B25" s="3" t="s">
        <v>69</v>
      </c>
    </row>
    <row r="26" spans="1:2" ht="15.75" x14ac:dyDescent="0.2">
      <c r="A26" s="13">
        <v>22</v>
      </c>
      <c r="B26" s="3" t="s">
        <v>70</v>
      </c>
    </row>
    <row r="27" spans="1:2" ht="31.5" x14ac:dyDescent="0.2">
      <c r="A27" s="13">
        <v>23</v>
      </c>
      <c r="B27" s="1"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51</v>
      </c>
      <c r="C2" s="7" t="s">
        <v>28</v>
      </c>
      <c r="D2" s="6"/>
    </row>
    <row r="3" spans="1:4" ht="12" x14ac:dyDescent="0.2">
      <c r="A3" s="12" t="s">
        <v>5</v>
      </c>
      <c r="B3" s="12" t="s">
        <v>52</v>
      </c>
      <c r="C3" s="7" t="s">
        <v>29</v>
      </c>
      <c r="D3" s="6"/>
    </row>
    <row r="4" spans="1:4" ht="12" x14ac:dyDescent="0.2">
      <c r="A4" s="12" t="s">
        <v>6</v>
      </c>
      <c r="B4" s="12" t="s">
        <v>53</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Coord.Contabilidad</cp:lastModifiedBy>
  <cp:lastPrinted>2020-01-25T00:35:48Z</cp:lastPrinted>
  <dcterms:created xsi:type="dcterms:W3CDTF">2014-10-22T05:35:08Z</dcterms:created>
  <dcterms:modified xsi:type="dcterms:W3CDTF">2020-02-21T18:22:44Z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